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PL Giai ngan NSTW" sheetId="1" r:id="rId1"/>
  </sheets>
  <externalReferences>
    <externalReference r:id="rId2"/>
  </externalReferences>
  <definedNames>
    <definedName name="_xlnm._FilterDatabase" localSheetId="0" hidden="1">'PL Giai ngan NSTW'!$A$7:$R$157</definedName>
    <definedName name="ad">#REF!</definedName>
    <definedName name="d">#REF!</definedName>
    <definedName name="_xlnm.Print_Titles" localSheetId="0">'PL Giai ngan NSTW'!$5:$7</definedName>
  </definedNames>
  <calcPr calcId="144525"/>
</workbook>
</file>

<file path=xl/calcChain.xml><?xml version="1.0" encoding="utf-8"?>
<calcChain xmlns="http://schemas.openxmlformats.org/spreadsheetml/2006/main">
  <c r="L157" i="1" l="1"/>
  <c r="E157" i="1"/>
  <c r="Q157" i="1" s="1"/>
  <c r="F157" i="1"/>
  <c r="D157" i="1"/>
  <c r="L156" i="1"/>
  <c r="I156" i="1"/>
  <c r="F156" i="1"/>
  <c r="D156" i="1"/>
  <c r="L155" i="1"/>
  <c r="I155" i="1"/>
  <c r="F155" i="1"/>
  <c r="E155" i="1"/>
  <c r="Q155" i="1" s="1"/>
  <c r="D155" i="1"/>
  <c r="C155" i="1"/>
  <c r="O155" i="1" s="1"/>
  <c r="L154" i="1"/>
  <c r="F154" i="1"/>
  <c r="E154" i="1"/>
  <c r="L153" i="1"/>
  <c r="I153" i="1"/>
  <c r="F153" i="1"/>
  <c r="E153" i="1"/>
  <c r="N152" i="1"/>
  <c r="M152" i="1"/>
  <c r="J152" i="1"/>
  <c r="H152" i="1"/>
  <c r="F152" i="1"/>
  <c r="D151" i="1"/>
  <c r="F151" i="1"/>
  <c r="E151" i="1"/>
  <c r="E150" i="1"/>
  <c r="F150" i="1"/>
  <c r="D150" i="1"/>
  <c r="Q149" i="1"/>
  <c r="I149" i="1"/>
  <c r="F149" i="1"/>
  <c r="E149" i="1"/>
  <c r="D149" i="1"/>
  <c r="C149" i="1"/>
  <c r="L148" i="1"/>
  <c r="I148" i="1"/>
  <c r="F148" i="1"/>
  <c r="E148" i="1"/>
  <c r="E147" i="1"/>
  <c r="F147" i="1"/>
  <c r="E146" i="1"/>
  <c r="F146" i="1"/>
  <c r="F145" i="1"/>
  <c r="E145" i="1"/>
  <c r="E144" i="1"/>
  <c r="D144" i="1"/>
  <c r="C144" i="1" s="1"/>
  <c r="F144" i="1"/>
  <c r="I143" i="1"/>
  <c r="F143" i="1"/>
  <c r="E143" i="1"/>
  <c r="D143" i="1"/>
  <c r="C143" i="1" s="1"/>
  <c r="Q142" i="1"/>
  <c r="I142" i="1"/>
  <c r="F142" i="1"/>
  <c r="E142" i="1"/>
  <c r="D142" i="1"/>
  <c r="C142" i="1"/>
  <c r="P141" i="1"/>
  <c r="L141" i="1"/>
  <c r="E141" i="1"/>
  <c r="F141" i="1"/>
  <c r="D141" i="1"/>
  <c r="E140" i="1"/>
  <c r="F140" i="1"/>
  <c r="N138" i="1"/>
  <c r="E139" i="1"/>
  <c r="D139" i="1"/>
  <c r="F139" i="1"/>
  <c r="K138" i="1"/>
  <c r="H138" i="1"/>
  <c r="G138" i="1"/>
  <c r="L137" i="1"/>
  <c r="I137" i="1"/>
  <c r="I136" i="1" s="1"/>
  <c r="F137" i="1"/>
  <c r="D137" i="1"/>
  <c r="N136" i="1"/>
  <c r="M136" i="1"/>
  <c r="K136" i="1"/>
  <c r="J136" i="1"/>
  <c r="H136" i="1"/>
  <c r="G136" i="1"/>
  <c r="F136" i="1"/>
  <c r="L135" i="1"/>
  <c r="I135" i="1"/>
  <c r="I134" i="1" s="1"/>
  <c r="F135" i="1"/>
  <c r="D135" i="1"/>
  <c r="N134" i="1"/>
  <c r="M134" i="1"/>
  <c r="K134" i="1"/>
  <c r="J134" i="1"/>
  <c r="H134" i="1"/>
  <c r="G134" i="1"/>
  <c r="F134" i="1"/>
  <c r="L133" i="1"/>
  <c r="I133" i="1"/>
  <c r="I132" i="1" s="1"/>
  <c r="F133" i="1"/>
  <c r="D133" i="1"/>
  <c r="N132" i="1"/>
  <c r="M132" i="1"/>
  <c r="K132" i="1"/>
  <c r="J132" i="1"/>
  <c r="H132" i="1"/>
  <c r="G132" i="1"/>
  <c r="F132" i="1"/>
  <c r="L131" i="1"/>
  <c r="I131" i="1"/>
  <c r="I130" i="1" s="1"/>
  <c r="F131" i="1"/>
  <c r="D131" i="1"/>
  <c r="N130" i="1"/>
  <c r="M130" i="1"/>
  <c r="K130" i="1"/>
  <c r="J130" i="1"/>
  <c r="H130" i="1"/>
  <c r="G130" i="1"/>
  <c r="F130" i="1"/>
  <c r="L129" i="1"/>
  <c r="I129" i="1"/>
  <c r="I128" i="1" s="1"/>
  <c r="F129" i="1"/>
  <c r="D129" i="1"/>
  <c r="N128" i="1"/>
  <c r="M128" i="1"/>
  <c r="K128" i="1"/>
  <c r="J128" i="1"/>
  <c r="H128" i="1"/>
  <c r="G128" i="1"/>
  <c r="F128" i="1"/>
  <c r="L127" i="1"/>
  <c r="I127" i="1"/>
  <c r="I126" i="1" s="1"/>
  <c r="F127" i="1"/>
  <c r="D127" i="1"/>
  <c r="N126" i="1"/>
  <c r="M126" i="1"/>
  <c r="K126" i="1"/>
  <c r="J126" i="1"/>
  <c r="H126" i="1"/>
  <c r="G126" i="1"/>
  <c r="F126" i="1"/>
  <c r="L125" i="1"/>
  <c r="K124" i="1"/>
  <c r="F125" i="1"/>
  <c r="F124" i="1" s="1"/>
  <c r="D125" i="1"/>
  <c r="N124" i="1"/>
  <c r="M124" i="1"/>
  <c r="J124" i="1"/>
  <c r="H124" i="1"/>
  <c r="G124" i="1"/>
  <c r="L123" i="1"/>
  <c r="E123" i="1"/>
  <c r="E122" i="1" s="1"/>
  <c r="I123" i="1"/>
  <c r="I122" i="1" s="1"/>
  <c r="F123" i="1"/>
  <c r="D123" i="1"/>
  <c r="D122" i="1" s="1"/>
  <c r="N122" i="1"/>
  <c r="M122" i="1"/>
  <c r="J122" i="1"/>
  <c r="H122" i="1"/>
  <c r="G122" i="1"/>
  <c r="F122" i="1"/>
  <c r="N120" i="1"/>
  <c r="L121" i="1"/>
  <c r="F121" i="1"/>
  <c r="E121" i="1"/>
  <c r="D121" i="1"/>
  <c r="M120" i="1"/>
  <c r="J120" i="1"/>
  <c r="H120" i="1"/>
  <c r="G120" i="1"/>
  <c r="F120" i="1"/>
  <c r="L119" i="1"/>
  <c r="I119" i="1"/>
  <c r="F119" i="1"/>
  <c r="F118" i="1" s="1"/>
  <c r="E119" i="1"/>
  <c r="D119" i="1"/>
  <c r="D118" i="1" s="1"/>
  <c r="N118" i="1"/>
  <c r="M118" i="1"/>
  <c r="K118" i="1"/>
  <c r="J118" i="1"/>
  <c r="I118" i="1"/>
  <c r="H118" i="1"/>
  <c r="G118" i="1"/>
  <c r="L117" i="1"/>
  <c r="E117" i="1"/>
  <c r="F117" i="1"/>
  <c r="D117" i="1"/>
  <c r="D116" i="1" s="1"/>
  <c r="N116" i="1"/>
  <c r="M116" i="1"/>
  <c r="K116" i="1"/>
  <c r="J116" i="1"/>
  <c r="H116" i="1"/>
  <c r="G116" i="1"/>
  <c r="F116" i="1"/>
  <c r="L115" i="1"/>
  <c r="I115" i="1"/>
  <c r="F115" i="1"/>
  <c r="D115" i="1"/>
  <c r="L114" i="1"/>
  <c r="I114" i="1"/>
  <c r="F114" i="1"/>
  <c r="F113" i="1" s="1"/>
  <c r="D114" i="1"/>
  <c r="D113" i="1" s="1"/>
  <c r="M113" i="1"/>
  <c r="J113" i="1"/>
  <c r="H113" i="1"/>
  <c r="G113" i="1"/>
  <c r="L112" i="1"/>
  <c r="I112" i="1"/>
  <c r="F112" i="1"/>
  <c r="F110" i="1" s="1"/>
  <c r="D112" i="1"/>
  <c r="L111" i="1"/>
  <c r="E111" i="1"/>
  <c r="I111" i="1"/>
  <c r="F111" i="1"/>
  <c r="D111" i="1"/>
  <c r="M110" i="1"/>
  <c r="K110" i="1"/>
  <c r="J110" i="1"/>
  <c r="H110" i="1"/>
  <c r="G110" i="1"/>
  <c r="Q109" i="1"/>
  <c r="L109" i="1"/>
  <c r="E109" i="1"/>
  <c r="E108" i="1" s="1"/>
  <c r="F109" i="1"/>
  <c r="F108" i="1" s="1"/>
  <c r="D109" i="1"/>
  <c r="N108" i="1"/>
  <c r="M108" i="1"/>
  <c r="J108" i="1"/>
  <c r="H108" i="1"/>
  <c r="G108" i="1"/>
  <c r="L107" i="1"/>
  <c r="E107" i="1"/>
  <c r="E106" i="1" s="1"/>
  <c r="F107" i="1"/>
  <c r="D107" i="1"/>
  <c r="D106" i="1" s="1"/>
  <c r="M106" i="1"/>
  <c r="J106" i="1"/>
  <c r="H106" i="1"/>
  <c r="G106" i="1"/>
  <c r="F106" i="1"/>
  <c r="I105" i="1"/>
  <c r="F105" i="1"/>
  <c r="E105" i="1"/>
  <c r="D105" i="1"/>
  <c r="C105" i="1"/>
  <c r="L104" i="1"/>
  <c r="F104" i="1"/>
  <c r="F103" i="1" s="1"/>
  <c r="D104" i="1"/>
  <c r="M103" i="1"/>
  <c r="J103" i="1"/>
  <c r="H103" i="1"/>
  <c r="G103" i="1"/>
  <c r="L102" i="1"/>
  <c r="F102" i="1"/>
  <c r="D102" i="1"/>
  <c r="E101" i="1"/>
  <c r="I101" i="1"/>
  <c r="F101" i="1"/>
  <c r="D101" i="1"/>
  <c r="D100" i="1" s="1"/>
  <c r="M100" i="1"/>
  <c r="J100" i="1"/>
  <c r="H100" i="1"/>
  <c r="G100" i="1"/>
  <c r="E99" i="1"/>
  <c r="F99" i="1"/>
  <c r="D99" i="1"/>
  <c r="C99" i="1"/>
  <c r="L98" i="1"/>
  <c r="I98" i="1"/>
  <c r="F98" i="1"/>
  <c r="D98" i="1"/>
  <c r="N97" i="1"/>
  <c r="M97" i="1"/>
  <c r="J97" i="1"/>
  <c r="H97" i="1"/>
  <c r="G97" i="1"/>
  <c r="N95" i="1"/>
  <c r="I96" i="1"/>
  <c r="I95" i="1" s="1"/>
  <c r="F96" i="1"/>
  <c r="E96" i="1"/>
  <c r="D96" i="1"/>
  <c r="M95" i="1"/>
  <c r="J95" i="1"/>
  <c r="H95" i="1"/>
  <c r="G95" i="1"/>
  <c r="F95" i="1"/>
  <c r="L94" i="1"/>
  <c r="I94" i="1"/>
  <c r="F94" i="1"/>
  <c r="E94" i="1"/>
  <c r="Q94" i="1" s="1"/>
  <c r="D94" i="1"/>
  <c r="E93" i="1"/>
  <c r="I93" i="1"/>
  <c r="F93" i="1"/>
  <c r="D93" i="1"/>
  <c r="D92" i="1" s="1"/>
  <c r="N92" i="1"/>
  <c r="M92" i="1"/>
  <c r="K92" i="1"/>
  <c r="J92" i="1"/>
  <c r="I92" i="1"/>
  <c r="H92" i="1"/>
  <c r="G92" i="1"/>
  <c r="F92" i="1"/>
  <c r="E92" i="1"/>
  <c r="L91" i="1"/>
  <c r="E91" i="1"/>
  <c r="Q91" i="1" s="1"/>
  <c r="I91" i="1"/>
  <c r="F91" i="1"/>
  <c r="D91" i="1"/>
  <c r="C91" i="1" s="1"/>
  <c r="O91" i="1" s="1"/>
  <c r="L90" i="1"/>
  <c r="I90" i="1"/>
  <c r="F90" i="1"/>
  <c r="D90" i="1"/>
  <c r="N88" i="1"/>
  <c r="E89" i="1"/>
  <c r="F89" i="1"/>
  <c r="D89" i="1"/>
  <c r="C89" i="1"/>
  <c r="M88" i="1"/>
  <c r="J88" i="1"/>
  <c r="H88" i="1"/>
  <c r="G88" i="1"/>
  <c r="F88" i="1"/>
  <c r="L87" i="1"/>
  <c r="O87" i="1" s="1"/>
  <c r="E87" i="1"/>
  <c r="Q87" i="1" s="1"/>
  <c r="F87" i="1"/>
  <c r="D87" i="1"/>
  <c r="C87" i="1"/>
  <c r="L86" i="1"/>
  <c r="K85" i="1"/>
  <c r="I86" i="1"/>
  <c r="F86" i="1"/>
  <c r="E86" i="1"/>
  <c r="D86" i="1"/>
  <c r="D85" i="1" s="1"/>
  <c r="M85" i="1"/>
  <c r="J85" i="1"/>
  <c r="H85" i="1"/>
  <c r="G85" i="1"/>
  <c r="L84" i="1"/>
  <c r="K83" i="1"/>
  <c r="F84" i="1"/>
  <c r="F83" i="1" s="1"/>
  <c r="D84" i="1"/>
  <c r="D83" i="1" s="1"/>
  <c r="M83" i="1"/>
  <c r="J83" i="1"/>
  <c r="H83" i="1"/>
  <c r="G83" i="1"/>
  <c r="L82" i="1"/>
  <c r="I82" i="1"/>
  <c r="I81" i="1" s="1"/>
  <c r="F82" i="1"/>
  <c r="F81" i="1" s="1"/>
  <c r="D82" i="1"/>
  <c r="D81" i="1" s="1"/>
  <c r="M81" i="1"/>
  <c r="K81" i="1"/>
  <c r="J81" i="1"/>
  <c r="H81" i="1"/>
  <c r="G81" i="1"/>
  <c r="L80" i="1"/>
  <c r="E80" i="1"/>
  <c r="C80" i="1" s="1"/>
  <c r="F80" i="1"/>
  <c r="D80" i="1"/>
  <c r="L79" i="1"/>
  <c r="O79" i="1" s="1"/>
  <c r="E79" i="1"/>
  <c r="Q79" i="1" s="1"/>
  <c r="F79" i="1"/>
  <c r="D79" i="1"/>
  <c r="C79" i="1"/>
  <c r="L78" i="1"/>
  <c r="I78" i="1"/>
  <c r="F78" i="1"/>
  <c r="E78" i="1"/>
  <c r="C78" i="1" s="1"/>
  <c r="D78" i="1"/>
  <c r="N76" i="1"/>
  <c r="E77" i="1"/>
  <c r="F77" i="1"/>
  <c r="F76" i="1" s="1"/>
  <c r="D77" i="1"/>
  <c r="C77" i="1"/>
  <c r="M76" i="1"/>
  <c r="J76" i="1"/>
  <c r="H76" i="1"/>
  <c r="G76" i="1"/>
  <c r="L75" i="1"/>
  <c r="E75" i="1"/>
  <c r="I75" i="1"/>
  <c r="F75" i="1"/>
  <c r="D75" i="1"/>
  <c r="C75" i="1" s="1"/>
  <c r="O75" i="1" s="1"/>
  <c r="L74" i="1"/>
  <c r="E74" i="1"/>
  <c r="C74" i="1" s="1"/>
  <c r="F74" i="1"/>
  <c r="D74" i="1"/>
  <c r="L73" i="1"/>
  <c r="O73" i="1" s="1"/>
  <c r="E73" i="1"/>
  <c r="Q73" i="1" s="1"/>
  <c r="F73" i="1"/>
  <c r="D73" i="1"/>
  <c r="C73" i="1"/>
  <c r="L72" i="1"/>
  <c r="I72" i="1"/>
  <c r="F72" i="1"/>
  <c r="E72" i="1"/>
  <c r="C72" i="1" s="1"/>
  <c r="D72" i="1"/>
  <c r="N70" i="1"/>
  <c r="E71" i="1"/>
  <c r="E70" i="1" s="1"/>
  <c r="F71" i="1"/>
  <c r="D71" i="1"/>
  <c r="C71" i="1"/>
  <c r="M70" i="1"/>
  <c r="J70" i="1"/>
  <c r="H70" i="1"/>
  <c r="G70" i="1"/>
  <c r="F70" i="1"/>
  <c r="L69" i="1"/>
  <c r="E69" i="1"/>
  <c r="Q69" i="1" s="1"/>
  <c r="F69" i="1"/>
  <c r="D69" i="1"/>
  <c r="C69" i="1"/>
  <c r="L68" i="1"/>
  <c r="I68" i="1"/>
  <c r="F68" i="1"/>
  <c r="E68" i="1"/>
  <c r="D68" i="1"/>
  <c r="M67" i="1"/>
  <c r="J67" i="1"/>
  <c r="H67" i="1"/>
  <c r="G67" i="1"/>
  <c r="D67" i="1"/>
  <c r="L66" i="1"/>
  <c r="E66" i="1"/>
  <c r="F66" i="1"/>
  <c r="D66" i="1"/>
  <c r="L65" i="1"/>
  <c r="E65" i="1"/>
  <c r="I65" i="1"/>
  <c r="F65" i="1"/>
  <c r="D65" i="1"/>
  <c r="C65" i="1" s="1"/>
  <c r="N64" i="1"/>
  <c r="M64" i="1"/>
  <c r="J64" i="1"/>
  <c r="H64" i="1"/>
  <c r="G64" i="1"/>
  <c r="F64" i="1"/>
  <c r="N62" i="1"/>
  <c r="E63" i="1"/>
  <c r="F63" i="1"/>
  <c r="F62" i="1" s="1"/>
  <c r="D63" i="1"/>
  <c r="D62" i="1" s="1"/>
  <c r="C63" i="1"/>
  <c r="C62" i="1" s="1"/>
  <c r="M62" i="1"/>
  <c r="J62" i="1"/>
  <c r="H62" i="1"/>
  <c r="G62" i="1"/>
  <c r="E62" i="1"/>
  <c r="L61" i="1"/>
  <c r="E61" i="1"/>
  <c r="Q61" i="1" s="1"/>
  <c r="I61" i="1"/>
  <c r="F61" i="1"/>
  <c r="D61" i="1"/>
  <c r="C61" i="1" s="1"/>
  <c r="O61" i="1" s="1"/>
  <c r="L60" i="1"/>
  <c r="K59" i="1"/>
  <c r="F60" i="1"/>
  <c r="F59" i="1" s="1"/>
  <c r="D60" i="1"/>
  <c r="D59" i="1" s="1"/>
  <c r="M59" i="1"/>
  <c r="J59" i="1"/>
  <c r="H59" i="1"/>
  <c r="G59" i="1"/>
  <c r="E58" i="1"/>
  <c r="C58" i="1" s="1"/>
  <c r="F58" i="1"/>
  <c r="D58" i="1"/>
  <c r="L57" i="1"/>
  <c r="E57" i="1"/>
  <c r="I57" i="1"/>
  <c r="F57" i="1"/>
  <c r="D57" i="1"/>
  <c r="C57" i="1" s="1"/>
  <c r="O57" i="1" s="1"/>
  <c r="F56" i="1"/>
  <c r="F55" i="1" s="1"/>
  <c r="D56" i="1"/>
  <c r="M55" i="1"/>
  <c r="J55" i="1"/>
  <c r="H55" i="1"/>
  <c r="G55" i="1"/>
  <c r="L54" i="1"/>
  <c r="F54" i="1"/>
  <c r="F53" i="1" s="1"/>
  <c r="D54" i="1"/>
  <c r="D53" i="1" s="1"/>
  <c r="M53" i="1"/>
  <c r="J53" i="1"/>
  <c r="H53" i="1"/>
  <c r="G53" i="1"/>
  <c r="L52" i="1"/>
  <c r="I52" i="1"/>
  <c r="F52" i="1"/>
  <c r="D52" i="1"/>
  <c r="L51" i="1"/>
  <c r="E51" i="1"/>
  <c r="Q51" i="1" s="1"/>
  <c r="F51" i="1"/>
  <c r="D51" i="1"/>
  <c r="C51" i="1"/>
  <c r="O51" i="1" s="1"/>
  <c r="L50" i="1"/>
  <c r="I50" i="1"/>
  <c r="F50" i="1"/>
  <c r="E50" i="1"/>
  <c r="C50" i="1" s="1"/>
  <c r="D50" i="1"/>
  <c r="L49" i="1"/>
  <c r="E49" i="1"/>
  <c r="F49" i="1"/>
  <c r="D49" i="1"/>
  <c r="C49" i="1" s="1"/>
  <c r="O49" i="1" s="1"/>
  <c r="L48" i="1"/>
  <c r="F48" i="1"/>
  <c r="D48" i="1"/>
  <c r="D47" i="1" s="1"/>
  <c r="M47" i="1"/>
  <c r="J47" i="1"/>
  <c r="H47" i="1"/>
  <c r="G47" i="1"/>
  <c r="F46" i="1"/>
  <c r="D46" i="1"/>
  <c r="L45" i="1"/>
  <c r="E45" i="1"/>
  <c r="Q45" i="1" s="1"/>
  <c r="I45" i="1"/>
  <c r="F45" i="1"/>
  <c r="D45" i="1"/>
  <c r="C45" i="1" s="1"/>
  <c r="O45" i="1" s="1"/>
  <c r="F44" i="1"/>
  <c r="F41" i="1" s="1"/>
  <c r="D44" i="1"/>
  <c r="L43" i="1"/>
  <c r="E43" i="1"/>
  <c r="Q43" i="1" s="1"/>
  <c r="I43" i="1"/>
  <c r="F43" i="1"/>
  <c r="D43" i="1"/>
  <c r="C43" i="1" s="1"/>
  <c r="O43" i="1" s="1"/>
  <c r="L42" i="1"/>
  <c r="I42" i="1"/>
  <c r="F42" i="1"/>
  <c r="E42" i="1"/>
  <c r="D42" i="1"/>
  <c r="C42" i="1"/>
  <c r="M41" i="1"/>
  <c r="J41" i="1"/>
  <c r="H41" i="1"/>
  <c r="G41" i="1"/>
  <c r="G11" i="1" s="1"/>
  <c r="G9" i="1" s="1"/>
  <c r="E40" i="1"/>
  <c r="E39" i="1" s="1"/>
  <c r="F40" i="1"/>
  <c r="F39" i="1" s="1"/>
  <c r="D40" i="1"/>
  <c r="D39" i="1" s="1"/>
  <c r="M39" i="1"/>
  <c r="J39" i="1"/>
  <c r="H39" i="1"/>
  <c r="G39" i="1"/>
  <c r="L38" i="1"/>
  <c r="F38" i="1"/>
  <c r="F37" i="1" s="1"/>
  <c r="D38" i="1"/>
  <c r="M37" i="1"/>
  <c r="J37" i="1"/>
  <c r="H37" i="1"/>
  <c r="G37" i="1"/>
  <c r="D37" i="1"/>
  <c r="L36" i="1"/>
  <c r="F36" i="1"/>
  <c r="D36" i="1"/>
  <c r="L35" i="1"/>
  <c r="F35" i="1"/>
  <c r="D35" i="1"/>
  <c r="L34" i="1"/>
  <c r="F34" i="1"/>
  <c r="D34" i="1"/>
  <c r="L33" i="1"/>
  <c r="I33" i="1"/>
  <c r="F33" i="1"/>
  <c r="D33" i="1"/>
  <c r="E32" i="1"/>
  <c r="I32" i="1"/>
  <c r="F32" i="1"/>
  <c r="D32" i="1"/>
  <c r="C32" i="1" s="1"/>
  <c r="L31" i="1"/>
  <c r="I31" i="1"/>
  <c r="F31" i="1"/>
  <c r="D31" i="1"/>
  <c r="L30" i="1"/>
  <c r="E30" i="1"/>
  <c r="F30" i="1"/>
  <c r="D30" i="1"/>
  <c r="C30" i="1"/>
  <c r="O30" i="1" s="1"/>
  <c r="L28" i="1"/>
  <c r="I28" i="1"/>
  <c r="F28" i="1"/>
  <c r="D28" i="1"/>
  <c r="L27" i="1"/>
  <c r="E27" i="1"/>
  <c r="I27" i="1"/>
  <c r="F27" i="1"/>
  <c r="D27" i="1"/>
  <c r="C27" i="1" s="1"/>
  <c r="L25" i="1"/>
  <c r="I25" i="1"/>
  <c r="F25" i="1"/>
  <c r="E25" i="1"/>
  <c r="D25" i="1"/>
  <c r="L24" i="1"/>
  <c r="E24" i="1"/>
  <c r="F24" i="1"/>
  <c r="D24" i="1"/>
  <c r="C24" i="1"/>
  <c r="O24" i="1" s="1"/>
  <c r="I23" i="1"/>
  <c r="F23" i="1"/>
  <c r="D23" i="1"/>
  <c r="L22" i="1"/>
  <c r="E22" i="1"/>
  <c r="I22" i="1"/>
  <c r="F22" i="1"/>
  <c r="D22" i="1"/>
  <c r="C22" i="1" s="1"/>
  <c r="L21" i="1"/>
  <c r="I21" i="1"/>
  <c r="F21" i="1"/>
  <c r="D21" i="1"/>
  <c r="L20" i="1"/>
  <c r="E20" i="1"/>
  <c r="F20" i="1"/>
  <c r="F12" i="1" s="1"/>
  <c r="D20" i="1"/>
  <c r="C20" i="1"/>
  <c r="O20" i="1" s="1"/>
  <c r="L19" i="1"/>
  <c r="I19" i="1"/>
  <c r="F19" i="1"/>
  <c r="D19" i="1"/>
  <c r="L18" i="1"/>
  <c r="E18" i="1"/>
  <c r="I18" i="1"/>
  <c r="F18" i="1"/>
  <c r="D18" i="1"/>
  <c r="C18" i="1" s="1"/>
  <c r="L17" i="1"/>
  <c r="I17" i="1"/>
  <c r="F17" i="1"/>
  <c r="D17" i="1"/>
  <c r="L16" i="1"/>
  <c r="E16" i="1"/>
  <c r="F16" i="1"/>
  <c r="D16" i="1"/>
  <c r="C16" i="1"/>
  <c r="I15" i="1"/>
  <c r="F15" i="1"/>
  <c r="E15" i="1"/>
  <c r="C15" i="1" s="1"/>
  <c r="D15" i="1"/>
  <c r="E14" i="1"/>
  <c r="F14" i="1"/>
  <c r="D14" i="1"/>
  <c r="C14" i="1" s="1"/>
  <c r="L13" i="1"/>
  <c r="E13" i="1"/>
  <c r="C13" i="1" s="1"/>
  <c r="F13" i="1"/>
  <c r="D13" i="1"/>
  <c r="D12" i="1" s="1"/>
  <c r="M12" i="1"/>
  <c r="J12" i="1"/>
  <c r="J11" i="1" s="1"/>
  <c r="H12" i="1"/>
  <c r="H11" i="1" s="1"/>
  <c r="H9" i="1" s="1"/>
  <c r="H8" i="1" s="1"/>
  <c r="G12" i="1"/>
  <c r="M11" i="1"/>
  <c r="O16" i="1" l="1"/>
  <c r="K12" i="1"/>
  <c r="Q14" i="1"/>
  <c r="E23" i="1"/>
  <c r="Q23" i="1" s="1"/>
  <c r="Q27" i="1"/>
  <c r="Q30" i="1"/>
  <c r="E46" i="1"/>
  <c r="C46" i="1" s="1"/>
  <c r="I46" i="1"/>
  <c r="K47" i="1"/>
  <c r="E48" i="1"/>
  <c r="I48" i="1"/>
  <c r="C66" i="1"/>
  <c r="C64" i="1" s="1"/>
  <c r="O64" i="1" s="1"/>
  <c r="E64" i="1"/>
  <c r="I113" i="1"/>
  <c r="C157" i="1"/>
  <c r="O157" i="1" s="1"/>
  <c r="E17" i="1"/>
  <c r="I13" i="1"/>
  <c r="I14" i="1"/>
  <c r="Q15" i="1"/>
  <c r="Q17" i="1"/>
  <c r="C25" i="1"/>
  <c r="D41" i="1"/>
  <c r="E44" i="1"/>
  <c r="C44" i="1" s="1"/>
  <c r="C41" i="1" s="1"/>
  <c r="I44" i="1"/>
  <c r="I41" i="1" s="1"/>
  <c r="K53" i="1"/>
  <c r="E54" i="1"/>
  <c r="I54" i="1"/>
  <c r="I53" i="1" s="1"/>
  <c r="Q25" i="1"/>
  <c r="K55" i="1"/>
  <c r="E56" i="1"/>
  <c r="I56" i="1"/>
  <c r="I64" i="1"/>
  <c r="L14" i="1"/>
  <c r="O14" i="1" s="1"/>
  <c r="C17" i="1"/>
  <c r="Q18" i="1"/>
  <c r="Q20" i="1"/>
  <c r="L32" i="1"/>
  <c r="Q32" i="1"/>
  <c r="Q117" i="1"/>
  <c r="E116" i="1"/>
  <c r="E52" i="1"/>
  <c r="C52" i="1" s="1"/>
  <c r="I58" i="1"/>
  <c r="I60" i="1"/>
  <c r="L63" i="1"/>
  <c r="L64" i="1"/>
  <c r="I66" i="1"/>
  <c r="K67" i="1"/>
  <c r="F67" i="1"/>
  <c r="I69" i="1"/>
  <c r="I67" i="1" s="1"/>
  <c r="D70" i="1"/>
  <c r="L71" i="1"/>
  <c r="Q72" i="1"/>
  <c r="I73" i="1"/>
  <c r="I70" i="1" s="1"/>
  <c r="I74" i="1"/>
  <c r="Q75" i="1"/>
  <c r="D76" i="1"/>
  <c r="L77" i="1"/>
  <c r="Q78" i="1"/>
  <c r="I79" i="1"/>
  <c r="I80" i="1"/>
  <c r="E82" i="1"/>
  <c r="I84" i="1"/>
  <c r="I83" i="1" s="1"/>
  <c r="F85" i="1"/>
  <c r="Q86" i="1"/>
  <c r="I87" i="1"/>
  <c r="I85" i="1" s="1"/>
  <c r="D88" i="1"/>
  <c r="L89" i="1"/>
  <c r="O89" i="1" s="1"/>
  <c r="E90" i="1"/>
  <c r="C90" i="1" s="1"/>
  <c r="L92" i="1"/>
  <c r="L96" i="1"/>
  <c r="E98" i="1"/>
  <c r="I99" i="1"/>
  <c r="C101" i="1"/>
  <c r="N106" i="1"/>
  <c r="I107" i="1"/>
  <c r="I106" i="1" s="1"/>
  <c r="L108" i="1"/>
  <c r="E112" i="1"/>
  <c r="C112" i="1" s="1"/>
  <c r="E114" i="1"/>
  <c r="C114" i="1" s="1"/>
  <c r="C117" i="1"/>
  <c r="C116" i="1" s="1"/>
  <c r="I117" i="1"/>
  <c r="I116" i="1" s="1"/>
  <c r="L122" i="1"/>
  <c r="D148" i="1"/>
  <c r="C148" i="1" s="1"/>
  <c r="P150" i="1"/>
  <c r="E156" i="1"/>
  <c r="Q156" i="1" s="1"/>
  <c r="I157" i="1"/>
  <c r="I55" i="1"/>
  <c r="L62" i="1"/>
  <c r="O69" i="1"/>
  <c r="L70" i="1"/>
  <c r="L76" i="1"/>
  <c r="L88" i="1"/>
  <c r="F138" i="1"/>
  <c r="O148" i="1"/>
  <c r="Q150" i="1"/>
  <c r="Q44" i="1"/>
  <c r="Q46" i="1"/>
  <c r="Q57" i="1"/>
  <c r="Q58" i="1"/>
  <c r="E60" i="1"/>
  <c r="I63" i="1"/>
  <c r="I62" i="1" s="1"/>
  <c r="Q65" i="1"/>
  <c r="I71" i="1"/>
  <c r="I77" i="1"/>
  <c r="I76" i="1" s="1"/>
  <c r="E84" i="1"/>
  <c r="I89" i="1"/>
  <c r="I88" i="1" s="1"/>
  <c r="C93" i="1"/>
  <c r="F100" i="1"/>
  <c r="K106" i="1"/>
  <c r="L116" i="1"/>
  <c r="C123" i="1"/>
  <c r="L124" i="1"/>
  <c r="L126" i="1"/>
  <c r="L128" i="1"/>
  <c r="L130" i="1"/>
  <c r="L132" i="1"/>
  <c r="L134" i="1"/>
  <c r="L136" i="1"/>
  <c r="Q139" i="1"/>
  <c r="I140" i="1"/>
  <c r="Q143" i="1"/>
  <c r="I150" i="1"/>
  <c r="D153" i="1"/>
  <c r="P153" i="1" s="1"/>
  <c r="L152" i="1"/>
  <c r="F47" i="1"/>
  <c r="F11" i="1" s="1"/>
  <c r="F9" i="1" s="1"/>
  <c r="F8" i="1" s="1"/>
  <c r="Q49" i="1"/>
  <c r="I59" i="1"/>
  <c r="Q63" i="1"/>
  <c r="D64" i="1"/>
  <c r="Q66" i="1"/>
  <c r="Q71" i="1"/>
  <c r="E76" i="1"/>
  <c r="C76" i="1"/>
  <c r="Q77" i="1"/>
  <c r="Q89" i="1"/>
  <c r="F97" i="1"/>
  <c r="I110" i="1"/>
  <c r="L120" i="1"/>
  <c r="D140" i="1"/>
  <c r="Q145" i="1"/>
  <c r="Q148" i="1"/>
  <c r="C150" i="1"/>
  <c r="P151" i="1"/>
  <c r="O18" i="1"/>
  <c r="O22" i="1"/>
  <c r="O13" i="1"/>
  <c r="O27" i="1"/>
  <c r="O32" i="1"/>
  <c r="N12" i="1"/>
  <c r="L12" i="1" s="1"/>
  <c r="Q13" i="1"/>
  <c r="L15" i="1"/>
  <c r="O15" i="1" s="1"/>
  <c r="I20" i="1"/>
  <c r="C23" i="1"/>
  <c r="L23" i="1"/>
  <c r="O23" i="1" s="1"/>
  <c r="I30" i="1"/>
  <c r="E34" i="1"/>
  <c r="Q34" i="1" s="1"/>
  <c r="I34" i="1"/>
  <c r="N37" i="1"/>
  <c r="E38" i="1"/>
  <c r="E37" i="1" s="1"/>
  <c r="K37" i="1"/>
  <c r="I38" i="1"/>
  <c r="I37" i="1" s="1"/>
  <c r="E33" i="1"/>
  <c r="Q33" i="1" s="1"/>
  <c r="I35" i="1"/>
  <c r="E35" i="1"/>
  <c r="Q35" i="1" s="1"/>
  <c r="L40" i="1"/>
  <c r="Q40" i="1"/>
  <c r="N39" i="1"/>
  <c r="I16" i="1"/>
  <c r="Q16" i="1"/>
  <c r="E21" i="1"/>
  <c r="Q21" i="1" s="1"/>
  <c r="I24" i="1"/>
  <c r="Q24" i="1"/>
  <c r="E31" i="1"/>
  <c r="Q31" i="1" s="1"/>
  <c r="C34" i="1"/>
  <c r="O34" i="1" s="1"/>
  <c r="E36" i="1"/>
  <c r="C36" i="1" s="1"/>
  <c r="O36" i="1" s="1"/>
  <c r="I36" i="1"/>
  <c r="C38" i="1"/>
  <c r="C37" i="1" s="1"/>
  <c r="C40" i="1"/>
  <c r="C39" i="1" s="1"/>
  <c r="O17" i="1"/>
  <c r="E19" i="1"/>
  <c r="Q22" i="1"/>
  <c r="O25" i="1"/>
  <c r="E28" i="1"/>
  <c r="Q28" i="1" s="1"/>
  <c r="O42" i="1"/>
  <c r="C48" i="1"/>
  <c r="C47" i="1" s="1"/>
  <c r="E47" i="1"/>
  <c r="O50" i="1"/>
  <c r="O52" i="1"/>
  <c r="Q56" i="1"/>
  <c r="N55" i="1"/>
  <c r="C60" i="1"/>
  <c r="C59" i="1" s="1"/>
  <c r="E59" i="1"/>
  <c r="O60" i="1"/>
  <c r="O62" i="1"/>
  <c r="C70" i="1"/>
  <c r="O74" i="1"/>
  <c r="O76" i="1"/>
  <c r="O90" i="1"/>
  <c r="Q119" i="1"/>
  <c r="E118" i="1"/>
  <c r="I40" i="1"/>
  <c r="I39" i="1" s="1"/>
  <c r="Q48" i="1"/>
  <c r="N47" i="1"/>
  <c r="I49" i="1"/>
  <c r="I47" i="1" s="1"/>
  <c r="Q50" i="1"/>
  <c r="I51" i="1"/>
  <c r="Q52" i="1"/>
  <c r="D55" i="1"/>
  <c r="Q60" i="1"/>
  <c r="Q62" i="1"/>
  <c r="O63" i="1"/>
  <c r="Q64" i="1"/>
  <c r="O65" i="1"/>
  <c r="O72" i="1"/>
  <c r="Q74" i="1"/>
  <c r="Q76" i="1"/>
  <c r="O77" i="1"/>
  <c r="C86" i="1"/>
  <c r="C85" i="1" s="1"/>
  <c r="E85" i="1"/>
  <c r="O86" i="1"/>
  <c r="Q90" i="1"/>
  <c r="E97" i="1"/>
  <c r="Q98" i="1"/>
  <c r="Q106" i="1"/>
  <c r="Q121" i="1"/>
  <c r="E120" i="1"/>
  <c r="C54" i="1"/>
  <c r="C53" i="1" s="1"/>
  <c r="E53" i="1"/>
  <c r="C68" i="1"/>
  <c r="C67" i="1" s="1"/>
  <c r="E67" i="1"/>
  <c r="O68" i="1"/>
  <c r="O70" i="1"/>
  <c r="O80" i="1"/>
  <c r="C82" i="1"/>
  <c r="C81" i="1" s="1"/>
  <c r="E81" i="1"/>
  <c r="C84" i="1"/>
  <c r="C83" i="1" s="1"/>
  <c r="E83" i="1"/>
  <c r="O84" i="1"/>
  <c r="Q92" i="1"/>
  <c r="E95" i="1"/>
  <c r="Q96" i="1"/>
  <c r="D110" i="1"/>
  <c r="C111" i="1"/>
  <c r="O114" i="1"/>
  <c r="O117" i="1"/>
  <c r="K39" i="1"/>
  <c r="K41" i="1"/>
  <c r="Q42" i="1"/>
  <c r="N41" i="1"/>
  <c r="L44" i="1"/>
  <c r="L46" i="1"/>
  <c r="O46" i="1" s="1"/>
  <c r="Q54" i="1"/>
  <c r="N53" i="1"/>
  <c r="C56" i="1"/>
  <c r="C55" i="1" s="1"/>
  <c r="E55" i="1"/>
  <c r="L56" i="1"/>
  <c r="O56" i="1" s="1"/>
  <c r="L58" i="1"/>
  <c r="O58" i="1" s="1"/>
  <c r="O66" i="1"/>
  <c r="Q68" i="1"/>
  <c r="Q70" i="1"/>
  <c r="O71" i="1"/>
  <c r="O78" i="1"/>
  <c r="Q80" i="1"/>
  <c r="Q82" i="1"/>
  <c r="Q84" i="1"/>
  <c r="E88" i="1"/>
  <c r="Q88" i="1" s="1"/>
  <c r="C88" i="1"/>
  <c r="O88" i="1" s="1"/>
  <c r="C92" i="1"/>
  <c r="O92" i="1" s="1"/>
  <c r="I102" i="1"/>
  <c r="I100" i="1" s="1"/>
  <c r="K100" i="1"/>
  <c r="E102" i="1"/>
  <c r="I104" i="1"/>
  <c r="I103" i="1" s="1"/>
  <c r="K103" i="1"/>
  <c r="E104" i="1"/>
  <c r="C139" i="1"/>
  <c r="K62" i="1"/>
  <c r="K64" i="1"/>
  <c r="K70" i="1"/>
  <c r="K76" i="1"/>
  <c r="K88" i="1"/>
  <c r="I97" i="1"/>
  <c r="L105" i="1"/>
  <c r="O105" i="1" s="1"/>
  <c r="Q105" i="1"/>
  <c r="D108" i="1"/>
  <c r="C109" i="1"/>
  <c r="C108" i="1" s="1"/>
  <c r="O108" i="1" s="1"/>
  <c r="O109" i="1"/>
  <c r="Q112" i="1"/>
  <c r="N110" i="1"/>
  <c r="E115" i="1"/>
  <c r="K113" i="1"/>
  <c r="Q120" i="1"/>
  <c r="I121" i="1"/>
  <c r="I120" i="1" s="1"/>
  <c r="K120" i="1"/>
  <c r="Q123" i="1"/>
  <c r="C141" i="1"/>
  <c r="N59" i="1"/>
  <c r="N67" i="1"/>
  <c r="N81" i="1"/>
  <c r="N83" i="1"/>
  <c r="N85" i="1"/>
  <c r="C94" i="1"/>
  <c r="O94" i="1"/>
  <c r="K95" i="1"/>
  <c r="C96" i="1"/>
  <c r="C95" i="1" s="1"/>
  <c r="D95" i="1"/>
  <c r="K97" i="1"/>
  <c r="C98" i="1"/>
  <c r="C97" i="1" s="1"/>
  <c r="D97" i="1"/>
  <c r="L99" i="1"/>
  <c r="O99" i="1" s="1"/>
  <c r="Q99" i="1"/>
  <c r="L101" i="1"/>
  <c r="O101" i="1" s="1"/>
  <c r="Q101" i="1"/>
  <c r="N100" i="1"/>
  <c r="L100" i="1" s="1"/>
  <c r="N103" i="1"/>
  <c r="Q107" i="1"/>
  <c r="C107" i="1"/>
  <c r="C106" i="1" s="1"/>
  <c r="E110" i="1"/>
  <c r="Q111" i="1"/>
  <c r="D120" i="1"/>
  <c r="C121" i="1"/>
  <c r="C120" i="1" s="1"/>
  <c r="K122" i="1"/>
  <c r="D124" i="1"/>
  <c r="L142" i="1"/>
  <c r="O142" i="1" s="1"/>
  <c r="P142" i="1"/>
  <c r="L140" i="1"/>
  <c r="P140" i="1"/>
  <c r="L93" i="1"/>
  <c r="O93" i="1" s="1"/>
  <c r="Q93" i="1"/>
  <c r="Q95" i="1"/>
  <c r="L95" i="1"/>
  <c r="Q97" i="1"/>
  <c r="L97" i="1"/>
  <c r="O97" i="1" s="1"/>
  <c r="C102" i="1"/>
  <c r="C100" i="1" s="1"/>
  <c r="O102" i="1"/>
  <c r="C104" i="1"/>
  <c r="C103" i="1" s="1"/>
  <c r="D103" i="1"/>
  <c r="Q108" i="1"/>
  <c r="I109" i="1"/>
  <c r="I108" i="1" s="1"/>
  <c r="K108" i="1"/>
  <c r="O112" i="1"/>
  <c r="Q118" i="1"/>
  <c r="O120" i="1"/>
  <c r="I125" i="1"/>
  <c r="I124" i="1" s="1"/>
  <c r="E125" i="1"/>
  <c r="C125" i="1" s="1"/>
  <c r="C124" i="1" s="1"/>
  <c r="O124" i="1" s="1"/>
  <c r="D126" i="1"/>
  <c r="D128" i="1"/>
  <c r="D130" i="1"/>
  <c r="D132" i="1"/>
  <c r="D134" i="1"/>
  <c r="D136" i="1"/>
  <c r="I139" i="1"/>
  <c r="J138" i="1"/>
  <c r="J9" i="1" s="1"/>
  <c r="J8" i="1" s="1"/>
  <c r="P143" i="1"/>
  <c r="L143" i="1"/>
  <c r="O143" i="1" s="1"/>
  <c r="Q114" i="1"/>
  <c r="N113" i="1"/>
  <c r="L113" i="1" s="1"/>
  <c r="C119" i="1"/>
  <c r="C118" i="1" s="1"/>
  <c r="Q122" i="1"/>
  <c r="E127" i="1"/>
  <c r="E129" i="1"/>
  <c r="C129" i="1" s="1"/>
  <c r="E131" i="1"/>
  <c r="C131" i="1" s="1"/>
  <c r="C130" i="1" s="1"/>
  <c r="O130" i="1" s="1"/>
  <c r="E133" i="1"/>
  <c r="E135" i="1"/>
  <c r="E137" i="1"/>
  <c r="C137" i="1" s="1"/>
  <c r="P144" i="1"/>
  <c r="I145" i="1"/>
  <c r="D145" i="1"/>
  <c r="C145" i="1" s="1"/>
  <c r="Q146" i="1"/>
  <c r="Q151" i="1"/>
  <c r="E152" i="1"/>
  <c r="Q152" i="1" s="1"/>
  <c r="L106" i="1"/>
  <c r="O106" i="1" s="1"/>
  <c r="Q116" i="1"/>
  <c r="L118" i="1"/>
  <c r="P139" i="1"/>
  <c r="L139" i="1"/>
  <c r="M138" i="1"/>
  <c r="C140" i="1"/>
  <c r="Q144" i="1"/>
  <c r="I146" i="1"/>
  <c r="Q147" i="1"/>
  <c r="I151" i="1"/>
  <c r="C156" i="1"/>
  <c r="O156" i="1" s="1"/>
  <c r="Q140" i="1"/>
  <c r="E138" i="1"/>
  <c r="Q138" i="1" s="1"/>
  <c r="I141" i="1"/>
  <c r="Q141" i="1"/>
  <c r="I144" i="1"/>
  <c r="I147" i="1"/>
  <c r="P149" i="1"/>
  <c r="L149" i="1"/>
  <c r="O149" i="1" s="1"/>
  <c r="C151" i="1"/>
  <c r="I154" i="1"/>
  <c r="I152" i="1" s="1"/>
  <c r="D154" i="1"/>
  <c r="L144" i="1"/>
  <c r="O144" i="1" s="1"/>
  <c r="L145" i="1"/>
  <c r="L146" i="1"/>
  <c r="L147" i="1"/>
  <c r="L151" i="1"/>
  <c r="O151" i="1" s="1"/>
  <c r="G152" i="1"/>
  <c r="G8" i="1" s="1"/>
  <c r="K152" i="1"/>
  <c r="C153" i="1"/>
  <c r="D146" i="1"/>
  <c r="C146" i="1" s="1"/>
  <c r="D147" i="1"/>
  <c r="C147" i="1" s="1"/>
  <c r="L150" i="1"/>
  <c r="O150" i="1" s="1"/>
  <c r="Q41" i="1" l="1"/>
  <c r="D11" i="1"/>
  <c r="P148" i="1"/>
  <c r="Q110" i="1"/>
  <c r="O116" i="1"/>
  <c r="O146" i="1"/>
  <c r="O118" i="1"/>
  <c r="O107" i="1"/>
  <c r="C35" i="1"/>
  <c r="O35" i="1" s="1"/>
  <c r="E12" i="1"/>
  <c r="O40" i="1"/>
  <c r="C122" i="1"/>
  <c r="O123" i="1"/>
  <c r="E41" i="1"/>
  <c r="O145" i="1"/>
  <c r="O95" i="1"/>
  <c r="O98" i="1"/>
  <c r="O96" i="1"/>
  <c r="O82" i="1"/>
  <c r="O54" i="1"/>
  <c r="C21" i="1"/>
  <c r="O21" i="1" s="1"/>
  <c r="O122" i="1"/>
  <c r="C128" i="1"/>
  <c r="O128" i="1" s="1"/>
  <c r="O129" i="1"/>
  <c r="C136" i="1"/>
  <c r="O136" i="1" s="1"/>
  <c r="O137" i="1"/>
  <c r="O100" i="1"/>
  <c r="P145" i="1"/>
  <c r="P147" i="1"/>
  <c r="E132" i="1"/>
  <c r="Q132" i="1" s="1"/>
  <c r="Q133" i="1"/>
  <c r="Q125" i="1"/>
  <c r="E124" i="1"/>
  <c r="Q124" i="1" s="1"/>
  <c r="Q67" i="1"/>
  <c r="L67" i="1"/>
  <c r="O67" i="1" s="1"/>
  <c r="O125" i="1"/>
  <c r="E103" i="1"/>
  <c r="Q103" i="1" s="1"/>
  <c r="Q104" i="1"/>
  <c r="O44" i="1"/>
  <c r="L41" i="1"/>
  <c r="O41" i="1" s="1"/>
  <c r="L47" i="1"/>
  <c r="O47" i="1" s="1"/>
  <c r="Q47" i="1"/>
  <c r="L39" i="1"/>
  <c r="O39" i="1" s="1"/>
  <c r="Q39" i="1"/>
  <c r="Q36" i="1"/>
  <c r="M9" i="1"/>
  <c r="O153" i="1"/>
  <c r="O147" i="1"/>
  <c r="P154" i="1"/>
  <c r="C154" i="1"/>
  <c r="O154" i="1" s="1"/>
  <c r="D152" i="1"/>
  <c r="P152" i="1" s="1"/>
  <c r="O139" i="1"/>
  <c r="L138" i="1"/>
  <c r="O138" i="1" s="1"/>
  <c r="E130" i="1"/>
  <c r="Q130" i="1" s="1"/>
  <c r="Q131" i="1"/>
  <c r="C133" i="1"/>
  <c r="O104" i="1"/>
  <c r="O140" i="1"/>
  <c r="O121" i="1"/>
  <c r="L103" i="1"/>
  <c r="O103" i="1" s="1"/>
  <c r="Q85" i="1"/>
  <c r="L85" i="1"/>
  <c r="O85" i="1" s="1"/>
  <c r="L59" i="1"/>
  <c r="O59" i="1" s="1"/>
  <c r="Q59" i="1"/>
  <c r="L110" i="1"/>
  <c r="L53" i="1"/>
  <c r="O53" i="1" s="1"/>
  <c r="Q53" i="1"/>
  <c r="C110" i="1"/>
  <c r="O111" i="1"/>
  <c r="O119" i="1"/>
  <c r="L55" i="1"/>
  <c r="O55" i="1" s="1"/>
  <c r="Q55" i="1"/>
  <c r="O48" i="1"/>
  <c r="Q38" i="1"/>
  <c r="C28" i="1"/>
  <c r="O28" i="1" s="1"/>
  <c r="C19" i="1"/>
  <c r="C31" i="1"/>
  <c r="O31" i="1" s="1"/>
  <c r="K11" i="1"/>
  <c r="K9" i="1" s="1"/>
  <c r="K8" i="1" s="1"/>
  <c r="C33" i="1"/>
  <c r="O33" i="1" s="1"/>
  <c r="E136" i="1"/>
  <c r="Q136" i="1" s="1"/>
  <c r="Q137" i="1"/>
  <c r="E128" i="1"/>
  <c r="Q128" i="1" s="1"/>
  <c r="Q129" i="1"/>
  <c r="Q83" i="1"/>
  <c r="L83" i="1"/>
  <c r="O83" i="1" s="1"/>
  <c r="Q115" i="1"/>
  <c r="C115" i="1"/>
  <c r="E113" i="1"/>
  <c r="Q113" i="1" s="1"/>
  <c r="C138" i="1"/>
  <c r="O131" i="1"/>
  <c r="Q12" i="1"/>
  <c r="N11" i="1"/>
  <c r="E134" i="1"/>
  <c r="Q134" i="1" s="1"/>
  <c r="Q135" i="1"/>
  <c r="E126" i="1"/>
  <c r="Q126" i="1" s="1"/>
  <c r="Q127" i="1"/>
  <c r="I138" i="1"/>
  <c r="C135" i="1"/>
  <c r="C127" i="1"/>
  <c r="P146" i="1"/>
  <c r="Q81" i="1"/>
  <c r="L81" i="1"/>
  <c r="O81" i="1" s="1"/>
  <c r="O141" i="1"/>
  <c r="D138" i="1"/>
  <c r="D9" i="1" s="1"/>
  <c r="D8" i="1" s="1"/>
  <c r="Q102" i="1"/>
  <c r="E100" i="1"/>
  <c r="Q100" i="1" s="1"/>
  <c r="I12" i="1"/>
  <c r="I11" i="1" s="1"/>
  <c r="O38" i="1"/>
  <c r="L37" i="1"/>
  <c r="O37" i="1" s="1"/>
  <c r="Q37" i="1"/>
  <c r="Q19" i="1"/>
  <c r="I9" i="1" l="1"/>
  <c r="I8" i="1" s="1"/>
  <c r="N9" i="1"/>
  <c r="C132" i="1"/>
  <c r="O132" i="1" s="1"/>
  <c r="O133" i="1"/>
  <c r="C126" i="1"/>
  <c r="O126" i="1" s="1"/>
  <c r="O127" i="1"/>
  <c r="P138" i="1"/>
  <c r="C134" i="1"/>
  <c r="O134" i="1" s="1"/>
  <c r="O135" i="1"/>
  <c r="E11" i="1"/>
  <c r="E9" i="1" s="1"/>
  <c r="E8" i="1" s="1"/>
  <c r="O115" i="1"/>
  <c r="C113" i="1"/>
  <c r="O113" i="1" s="1"/>
  <c r="O110" i="1"/>
  <c r="C152" i="1"/>
  <c r="C12" i="1"/>
  <c r="O19" i="1"/>
  <c r="M8" i="1"/>
  <c r="P8" i="1" s="1"/>
  <c r="P9" i="1"/>
  <c r="L11" i="1"/>
  <c r="L9" i="1" l="1"/>
  <c r="C11" i="1"/>
  <c r="C9" i="1" s="1"/>
  <c r="O12" i="1"/>
  <c r="Q11" i="1"/>
  <c r="Q9" i="1"/>
  <c r="N8" i="1"/>
  <c r="Q8" i="1" s="1"/>
  <c r="O152" i="1"/>
  <c r="C8" i="1" l="1"/>
  <c r="L8" i="1"/>
  <c r="O9" i="1"/>
  <c r="O11" i="1"/>
  <c r="O8" i="1" l="1"/>
</calcChain>
</file>

<file path=xl/sharedStrings.xml><?xml version="1.0" encoding="utf-8"?>
<sst xmlns="http://schemas.openxmlformats.org/spreadsheetml/2006/main" count="271" uniqueCount="143">
  <si>
    <t>PHỤ LỤC SỐ 01</t>
  </si>
  <si>
    <t>TỔNG HỢP GIẢI NGÂN NGUỒN VỐN NGÂN SÁCH TRUNG ƯƠNG THỰC HIỆN CHƯƠNG TRÌNH MTQG XÂY DỰNG NÔNG THÔN MỚI NĂM 2020</t>
  </si>
  <si>
    <t>(Số liệu cập nhật đến ngày 22/9/2020)</t>
  </si>
  <si>
    <t>ĐVT: triệu đồng</t>
  </si>
  <si>
    <t>TT</t>
  </si>
  <si>
    <t>Nội dung</t>
  </si>
  <si>
    <t>1. Tổng kế hoạch vốn</t>
  </si>
  <si>
    <t>Trong đó:</t>
  </si>
  <si>
    <t>2. KP đã giải ngân</t>
  </si>
  <si>
    <t>3.Tỷ lệ giải ngân</t>
  </si>
  <si>
    <t>Ghi chú</t>
  </si>
  <si>
    <t>a) Nguồn năm 2019 PB tại QĐ số 73/QĐ-UBND ngày 09/1/2020</t>
  </si>
  <si>
    <t>b) Nguồn bổ sung trong năm</t>
  </si>
  <si>
    <t>Cộng</t>
  </si>
  <si>
    <t>Vốn ĐTPT</t>
  </si>
  <si>
    <t>Vốn sự nghiệp</t>
  </si>
  <si>
    <t>TỔNG CỘNG</t>
  </si>
  <si>
    <t>A</t>
  </si>
  <si>
    <t>SỐ VỐN ĐÃ PHÂN BỔ CHI TIẾT</t>
  </si>
  <si>
    <t>I</t>
  </si>
  <si>
    <t>Các đơn vị cấp tỉnh (Vốn SN)</t>
  </si>
  <si>
    <t>Văn phòng ĐP Chương trình NTM tỉnh</t>
  </si>
  <si>
    <t>-</t>
  </si>
  <si>
    <t>Đào tạo, tập huấn Chương trình OCOP 2020</t>
  </si>
  <si>
    <t>Tổ chức các hoạt động chuyên đề về Chương trình OCOP (tổ chức các cuộc thi, kết nối các đối tác...)</t>
  </si>
  <si>
    <t xml:space="preserve">In ấn, phát hành Bộ nhận diện thương hiệu Chương trình OCOP </t>
  </si>
  <si>
    <t>Công tác tuyên truyền</t>
  </si>
  <si>
    <t>Hỗ trợ xây dựng điểm trưng bày bán sản phẩm OCOP tại các điểm, khu du lịch</t>
  </si>
  <si>
    <t>Xây dựng Đề án phát triển sản phẩm OCOP và chính sách thực hiện giai đoạn 2021-2025</t>
  </si>
  <si>
    <t xml:space="preserve">Hoàn thiện hệ thống phần mềm quản lý dữ liệu OCOP và vận hành hoạt động </t>
  </si>
  <si>
    <t>Kiểm soát quy trình sản xuất, quản lý chất lượng sản phẩm OCOP; Tổ chức đánh giá, phân hạng và chứng nhận sản phẩm OCOP</t>
  </si>
  <si>
    <t>Xây dựng quy chế quản lý truy xuất nguồn gốc</t>
  </si>
  <si>
    <t>Xúc tiến thương mại sản phẩm OCOP (kết nối các đối tác, tham gia các hội chợ trưng bày, bán sản phẩm,…)</t>
  </si>
  <si>
    <t>Nâng cấp, hoàn thiện mô hình giới thiệu sản phẩm OCOP Hà Tĩnh tại Cửa Lò (mô hình theo chỉ đạo của Trung ương)</t>
  </si>
  <si>
    <t>Xây dựng tour tuyến liên huyện</t>
  </si>
  <si>
    <t>Xây dựng mô hình Hội quán Cam, Hội quán nước mắm, Hội quán nhung hươu, Hội quán dưa lưới, Hội quán các loại dưa…</t>
  </si>
  <si>
    <t>Nâng cao năng lực giám sát thực hiện Chương trình NTM</t>
  </si>
  <si>
    <t>+</t>
  </si>
  <si>
    <t>Tập huấn khu dân cư mẫu, vườn mẫu, XD xã NTM kiểu mẫu; cơ chế chính sách, ứng xử văn hoá nông thôn mới</t>
  </si>
  <si>
    <t>Kinh phí thực hiện theo chuyên đề chuyên sâu tại cơ sở đối với các xã khó khăn, xã có tiêu chí thấp, xã đăng ký đạt chuẩn trong năm, xã đăng ký đạt chuẩn NTM nâng cao, kiểu mẫu…</t>
  </si>
  <si>
    <t>Truyền thông về xây dựng nông thôn mới</t>
  </si>
  <si>
    <t xml:space="preserve">Kinh phí tổ chức Hội thi Khu dân cư nông thôn mới kiểu mẫu, vườn mẫu lần thứ 2 </t>
  </si>
  <si>
    <t>Hoạt động của trang Web nông thôn mới (hosting; nhuận bút, nhuận ảnh, quản trị....), cổng thông tin điện tử tư vấn chính sách, vay vốn,…</t>
  </si>
  <si>
    <t>In ấn các loại sổ tay hướng dẫn (tài liệu của Trung ương và của tỉnh)</t>
  </si>
  <si>
    <t>Các hoạt động truyền thông khác về xây dựng NTM</t>
  </si>
  <si>
    <t>Tuyên truyền công tác xây dựng nông thôn mới của tỉnh trên Tạp chí Doanh nghiệp và Trang trại Việt Nam</t>
  </si>
  <si>
    <t>Hoạt động quản lý, chỉ đạo, kiểm tra, giám sát cấp tỉnh</t>
  </si>
  <si>
    <t>Xây dựng đề án tỉnh NTM</t>
  </si>
  <si>
    <t>Trung tâm Khuyến nông tỉnh</t>
  </si>
  <si>
    <t>Xây dựng MH sản xuất lúa theo tiêu chuẩn hữu cơ (đạt chuẩn chứng nhận) vụ Hè Thu năm 2020</t>
  </si>
  <si>
    <t>Chi cục QLCL nông lâm thủy sản</t>
  </si>
  <si>
    <t>Hỗ trợ thực hiện quảng bá, xúc tiến thị trường, kết nối cung - cầu tiêu thụ sản phẩm</t>
  </si>
  <si>
    <t>Chi cục Phát triển nông thôn</t>
  </si>
  <si>
    <t>Hỗ trợ thông tin truyền truyền ngành nghề, làng nghề nông thôn, tập huấn, bồi dưỡng nguồn nhân lực, điều tra, …</t>
  </si>
  <si>
    <t>Hỗ trợ đào tạo, tập huấn, bồi dưỡng cho Hợp tác xã nông nghiệp</t>
  </si>
  <si>
    <t>Hỗ trợ tuyên truyền phát triển kinh tế tập thể, hợp tác xã, trang trại trong nông nghiệp</t>
  </si>
  <si>
    <t>Điều tra, đánh giá, phân loại HTX trong lĩnh vực nông nghiệp</t>
  </si>
  <si>
    <t>Kinh phí hướng dẫn, hỗ trợ phát triển sản phẩm Chương trình OCOP</t>
  </si>
  <si>
    <t xml:space="preserve">Liên minh HTX </t>
  </si>
  <si>
    <t>Hỗ trợ bồi dưỡng nguồn nhân lực phát triển hợp tác xã giai đoạn 2015-2020 thực hiện theo Quyết định số 2261/QĐ-TTg ngày 15/12/2014 của TTCP</t>
  </si>
  <si>
    <t>Hợp tác xã Tân Tiến Phát, xã Cẩm Vịnh, huyện Cẩm Xuyên</t>
  </si>
  <si>
    <t>Hợp tác xã Thương mại dịch vụ chế biến nông sản Hạnh Cường, xã Thạch Bình, TP Hà Tĩnh</t>
  </si>
  <si>
    <t>Hợp tác môi trường Cẩm Thành, xã Cẩm Thành, huyện Cẩm Xuyên</t>
  </si>
  <si>
    <t>Hợp tác xã môi trường và dịch vụ tổng hợp Đức Liên, xã Đức Liên, huyện Vũ Quang</t>
  </si>
  <si>
    <t>Các Hợp tác xã</t>
  </si>
  <si>
    <t>Tiếp tục thực hiện hỗ trợ năm 2020 cho 04 HTX đã thực hiện từ năm 2018 theo Quyết định số 1853/QĐ-UBND ngày 20/6/2018 của UBND tỉnh</t>
  </si>
  <si>
    <t>Sở Công thương</t>
  </si>
  <si>
    <t>Công tác xúc tiến thương mại (kết nối các đối tác, tham gia các hội chợ trưng bày, bán sản phẩm, xây dựng gian hàng quảng bá sản phẩm…)</t>
  </si>
  <si>
    <t>Sở Khoa học và Công nghệ</t>
  </si>
  <si>
    <t>Trung tâm Nghiên cứu phát triển nấm và tài nguyên sinh vật</t>
  </si>
  <si>
    <t>Đào tạo, tập huấn nâng cao nhận thức, kỹ thuật và chế biến nấm, mở rộng thị trường nấm ăn và nấm dược liệu</t>
  </si>
  <si>
    <t>Trung tâm Ứng dụng Tiến bộ KHCN tỉnh</t>
  </si>
  <si>
    <t>Hướng dẫn triển khai diện rộng tất cả các xã thực hiện phân loại, xử lý nước thải, rác thải</t>
  </si>
  <si>
    <t>Truyền thông về công tác môi trường</t>
  </si>
  <si>
    <t>Tỉnh đoàn</t>
  </si>
  <si>
    <t>Hội thảo, tọa đàm, tập huấn hướng dẫn Thanh niên khởi nghiệp, tham gia Chương trình OCOP…</t>
  </si>
  <si>
    <t>Hội Liên hiệp phụ nữ tỉnh</t>
  </si>
  <si>
    <t>Hội thảo, tọa đàm, tập huấn hướng dẫn phụ nữ phát triển kinh tế, khởi nghiệp, tham gia Chương trình OCOP…</t>
  </si>
  <si>
    <t>Xây dựng và nhân rộng mô hình gia đình nông thôn mới kiểu mẫu</t>
  </si>
  <si>
    <t>Hội Nông dân tỉnh</t>
  </si>
  <si>
    <t>Hội thảo, tọa đàm, tập huấn hướng dẫn nông dân phát triển kinh tế, khởi nghiệp, tham gia Chương trình OCOP…</t>
  </si>
  <si>
    <t>Xây dựng quầy hàng bán sản phẩm OCOP</t>
  </si>
  <si>
    <t>Chi cục quản lý chất lượng nông lâm thủy sản</t>
  </si>
  <si>
    <t>Kiểm soát chất lượng sản phẩm tham gia Chương trình OCOP</t>
  </si>
  <si>
    <t>Hội người mù tỉnh</t>
  </si>
  <si>
    <t>Chi hỗ trợ kinh phí học tập</t>
  </si>
  <si>
    <t>Chi cục Bảo vệ môi trường</t>
  </si>
  <si>
    <t>Thùng đựng rác sau phân loại (2 thùng/hộ)</t>
  </si>
  <si>
    <t>Hỗ trợ chế phẩm sinh học Emic dạng lỏng</t>
  </si>
  <si>
    <t>Trung tâm nước sinh hoạt và vệ sinh môi trường NT</t>
  </si>
  <si>
    <t>Tập huấn, truyền thông tại các xã chưa đạt chuẩn (28 xã)</t>
  </si>
  <si>
    <t>Truyền thông trên các phương tiện thông tin đại chúng (Đài truyền hình, truyền thanh, báo)</t>
  </si>
  <si>
    <t>Thu thập, cập nhật dữ liệu vào Bộ chỉ số theo dõi - đánh giá nước sạch, lấy mẫu phân tích đánh giá chất lượng nước năm 2020</t>
  </si>
  <si>
    <t>Sở Tài nguyên và Môi trường</t>
  </si>
  <si>
    <t>Hội làm vườn và trang trại tỉnh</t>
  </si>
  <si>
    <t>Tập huấn, hướng dẫn làm vườn mẫu và nâng cấp vườn mẫu thích ứng biến đổi khí hậu tại các xã chưa đạt chuẩn</t>
  </si>
  <si>
    <t>Bộ Chỉ huy Quân sự tỉnh</t>
  </si>
  <si>
    <t>Hỗ trợ kinh phí bồi dưỡng chuyên sâu chức danh theo Kế hoạch số 197/KH-UBND ngày 04/7/2019 của UBND tỉnh</t>
  </si>
  <si>
    <t>Ủy ban Mặt trận Tổ quốc tỉnh</t>
  </si>
  <si>
    <t xml:space="preserve">Thực hiện Cuộc vận động “Toàn dân đoàn kết xây dựng NTM, đô thị văn minh”  </t>
  </si>
  <si>
    <t>Sở Văn hóa, Thể thao và Du lịch</t>
  </si>
  <si>
    <t>Kinh phí tổ chức Hội thi chế biến các sản phẩm ẩm thực địa phương có thể tham gia Chương trình OCOP</t>
  </si>
  <si>
    <t>Đài Phát thanh và Truyền hình tỉnh</t>
  </si>
  <si>
    <t>Thực hiện Chuyên mục, chuyên đề Nông thôn mới, …</t>
  </si>
  <si>
    <t>Báo Hà Tĩnh</t>
  </si>
  <si>
    <t>Tổ chức cuộc thi viết Xây dựng nông thôn mới trên báo Hà Tĩnh lần thứ VI, chuyên trang NTM</t>
  </si>
  <si>
    <t>Sở Giao thông Vận tải</t>
  </si>
  <si>
    <t>Xây dựng Video hướng dẫn về quy trình, giải pháp về duy bão dưỡng, nâng cấp đường giao thông theo công nghệ mới</t>
  </si>
  <si>
    <t>Sở Thông tin và Truyền thông</t>
  </si>
  <si>
    <t>Tuyên truyền nông thôn mới qua các báo chuyên ngành: Nông nghiệp Việt Nam, Kinh tế nông thôn,  xuất bản cuốn sách "Điểm sáng nông thôn mới"</t>
  </si>
  <si>
    <t>Sở Y tế</t>
  </si>
  <si>
    <t>Sở Giáo dục và Đào tạo</t>
  </si>
  <si>
    <t>Sở Kế hoạch và Đầu tư</t>
  </si>
  <si>
    <t>Sở Tài chính</t>
  </si>
  <si>
    <t>Sở Xây dựng</t>
  </si>
  <si>
    <t>Sở Lao động, Thương binh và Xã hội</t>
  </si>
  <si>
    <t>Sở Nông nghiệp và Phát triển nông thôn</t>
  </si>
  <si>
    <t>Sở Tư pháp</t>
  </si>
  <si>
    <t>Sở Nội vụ</t>
  </si>
  <si>
    <t>Cục Thống kê</t>
  </si>
  <si>
    <t>Công an tỉnh</t>
  </si>
  <si>
    <t>II</t>
  </si>
  <si>
    <t>Các huyện, thành phố, thị xã</t>
  </si>
  <si>
    <t>Huyện Kỳ Anh</t>
  </si>
  <si>
    <t>Thị xã Kỳ Anh</t>
  </si>
  <si>
    <t>Huyện Cẩm Xuyên</t>
  </si>
  <si>
    <t>Thành phố Hà Tĩnh</t>
  </si>
  <si>
    <t>Huyện Thạch Hà</t>
  </si>
  <si>
    <t>Huyện Can Lộc</t>
  </si>
  <si>
    <t>Huyện Đức Thọ</t>
  </si>
  <si>
    <t>Huyện Nghi Xuân</t>
  </si>
  <si>
    <t>Huyện Hương Sơn</t>
  </si>
  <si>
    <t>Huyện Hương Khê</t>
  </si>
  <si>
    <t>Thị xã Hồng Lĩnh</t>
  </si>
  <si>
    <t>Huyện Vũ Quang</t>
  </si>
  <si>
    <t>Huyện Lộc Hà</t>
  </si>
  <si>
    <t>B</t>
  </si>
  <si>
    <t>SỐ VỐN CHƯA PHÂN BỔ CHI TIẾT</t>
  </si>
  <si>
    <t>Công trình xử lý môi trường</t>
  </si>
  <si>
    <t>Hỗ trợ đề án thí điểm hoàn thiện và nhân rộng mô hình bảo vệ môi trường trong xây dựng NTM</t>
  </si>
  <si>
    <t>Kinh phí thực hiện sản phẩm tiềm năng ở địa phương</t>
  </si>
  <si>
    <t>Xây dựng mô hình Gạo hữu cơ trồng trên ruộng rươi, cáy (huyện Đức Thọ)</t>
  </si>
  <si>
    <t>Dự phòng thực hiện các nhiệm vụ đột xuất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</si>
</sst>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11" x14ac:knownFonts="1">
    <font>
      <sz val="11"/>
      <color theme="1"/>
      <name val="Calibri"/>
      <family val="2"/>
      <scheme val="minor"/>
    </font>
    <font>
      <b/>
      <sz val="12"/>
      <color theme="1"/>
      <name val="Times New Roman"/>
      <family val="1"/>
    </font>
    <font>
      <i/>
      <sz val="12"/>
      <color theme="1"/>
      <name val="Times New Roman"/>
      <family val="1"/>
    </font>
    <font>
      <sz val="12"/>
      <color theme="1"/>
      <name val="Times New Roman"/>
      <family val="1"/>
    </font>
    <font>
      <i/>
      <sz val="9"/>
      <color theme="1"/>
      <name val="Times New Roman"/>
      <family val="1"/>
    </font>
    <font>
      <i/>
      <sz val="10"/>
      <color theme="1"/>
      <name val="Times New Roman"/>
      <family val="1"/>
    </font>
    <font>
      <sz val="10"/>
      <color theme="1"/>
      <name val="Times New Roman"/>
      <family val="1"/>
    </font>
    <font>
      <b/>
      <sz val="10"/>
      <color theme="1"/>
      <name val="Times New Roman"/>
      <family val="1"/>
    </font>
    <font>
      <sz val="10"/>
      <name val="Times New Roman"/>
      <family val="1"/>
    </font>
    <font>
      <b/>
      <sz val="8"/>
      <color theme="1"/>
      <name val="Times New Roman"/>
      <family val="1"/>
    </font>
    <font>
      <sz val="11"/>
      <color theme="1"/>
      <name val="Calibri"/>
      <family val="2"/>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3">
    <xf numFmtId="0" fontId="0" fillId="0" borderId="0"/>
    <xf numFmtId="43" fontId="10" fillId="0" borderId="0" applyFont="0" applyFill="0" applyBorder="0" applyAlignment="0" applyProtection="0"/>
    <xf numFmtId="0" fontId="10" fillId="0" borderId="0"/>
  </cellStyleXfs>
  <cellXfs count="64">
    <xf numFmtId="0" fontId="0" fillId="0" borderId="0" xfId="0"/>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3" fontId="4" fillId="0" borderId="0" xfId="0" applyNumberFormat="1" applyFont="1" applyFill="1" applyAlignment="1">
      <alignment vertical="center"/>
    </xf>
    <xf numFmtId="3" fontId="5" fillId="0" borderId="0" xfId="0" applyNumberFormat="1" applyFont="1" applyFill="1" applyAlignment="1">
      <alignment vertical="center"/>
    </xf>
    <xf numFmtId="4" fontId="2" fillId="0" borderId="0" xfId="0" applyNumberFormat="1" applyFont="1" applyFill="1" applyAlignment="1">
      <alignment vertical="center"/>
    </xf>
    <xf numFmtId="3" fontId="2" fillId="0" borderId="0" xfId="0" applyNumberFormat="1" applyFont="1" applyFill="1" applyAlignment="1">
      <alignment vertical="center"/>
    </xf>
    <xf numFmtId="9" fontId="2" fillId="0" borderId="0" xfId="0" applyNumberFormat="1" applyFont="1" applyFill="1" applyAlignment="1">
      <alignment vertical="center"/>
    </xf>
    <xf numFmtId="9" fontId="2"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3" fontId="6" fillId="0" borderId="2" xfId="0" applyNumberFormat="1" applyFont="1" applyFill="1" applyBorder="1" applyAlignment="1">
      <alignment horizontal="center" vertical="center"/>
    </xf>
    <xf numFmtId="9" fontId="6" fillId="0" borderId="2" xfId="0"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vertical="center"/>
    </xf>
    <xf numFmtId="3"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3"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3" fontId="7" fillId="0" borderId="2" xfId="0" applyNumberFormat="1" applyFont="1" applyFill="1" applyBorder="1" applyAlignment="1">
      <alignment horizontal="right" vertical="center" wrapText="1"/>
    </xf>
    <xf numFmtId="9" fontId="7" fillId="0" borderId="2" xfId="0" applyNumberFormat="1" applyFont="1" applyFill="1" applyBorder="1" applyAlignment="1">
      <alignment horizontal="right" vertical="center"/>
    </xf>
    <xf numFmtId="0" fontId="7" fillId="0" borderId="0" xfId="0" applyFont="1" applyFill="1" applyAlignment="1">
      <alignment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3" fontId="7" fillId="0" borderId="3" xfId="0" applyNumberFormat="1" applyFont="1" applyFill="1" applyBorder="1" applyAlignment="1">
      <alignment horizontal="right" vertical="center"/>
    </xf>
    <xf numFmtId="9" fontId="7" fillId="0" borderId="3" xfId="0" applyNumberFormat="1" applyFont="1" applyFill="1" applyBorder="1" applyAlignment="1">
      <alignment horizontal="right" vertical="center"/>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3" fontId="5" fillId="0" borderId="4" xfId="0" applyNumberFormat="1" applyFont="1" applyFill="1" applyBorder="1" applyAlignment="1">
      <alignment horizontal="right" vertical="center"/>
    </xf>
    <xf numFmtId="9" fontId="6" fillId="0" borderId="4" xfId="0" applyNumberFormat="1" applyFont="1" applyFill="1" applyBorder="1" applyAlignment="1">
      <alignment horizontal="right" vertical="center"/>
    </xf>
    <xf numFmtId="0" fontId="5" fillId="0" borderId="0" xfId="0" applyFont="1" applyFill="1" applyAlignment="1">
      <alignment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3" fontId="7" fillId="0" borderId="4" xfId="0" applyNumberFormat="1" applyFont="1" applyFill="1" applyBorder="1" applyAlignment="1">
      <alignment horizontal="right" vertical="center"/>
    </xf>
    <xf numFmtId="9" fontId="7" fillId="0" borderId="4" xfId="0" applyNumberFormat="1" applyFont="1" applyFill="1" applyBorder="1" applyAlignment="1">
      <alignment horizontal="right" vertical="center"/>
    </xf>
    <xf numFmtId="3" fontId="7" fillId="0" borderId="4" xfId="0" applyNumberFormat="1" applyFont="1" applyFill="1" applyBorder="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vertical="center" wrapText="1"/>
    </xf>
    <xf numFmtId="3" fontId="6" fillId="0" borderId="4" xfId="0" applyNumberFormat="1" applyFont="1" applyFill="1" applyBorder="1" applyAlignment="1">
      <alignment horizontal="right" vertical="center"/>
    </xf>
    <xf numFmtId="3" fontId="6" fillId="0" borderId="4" xfId="0" applyNumberFormat="1" applyFont="1" applyFill="1" applyBorder="1" applyAlignment="1">
      <alignment vertical="center"/>
    </xf>
    <xf numFmtId="0" fontId="6" fillId="0" borderId="4" xfId="0" applyFont="1" applyFill="1" applyBorder="1" applyAlignment="1">
      <alignment vertical="center"/>
    </xf>
    <xf numFmtId="0" fontId="7" fillId="0" borderId="4" xfId="0" applyFont="1" applyFill="1" applyBorder="1" applyAlignment="1">
      <alignment vertical="center" wrapText="1"/>
    </xf>
    <xf numFmtId="0" fontId="7" fillId="0" borderId="4" xfId="0" applyFont="1" applyFill="1" applyBorder="1" applyAlignment="1">
      <alignment vertical="center"/>
    </xf>
    <xf numFmtId="3" fontId="6" fillId="0" borderId="0" xfId="0" applyNumberFormat="1" applyFont="1" applyFill="1" applyAlignment="1">
      <alignment vertical="center"/>
    </xf>
    <xf numFmtId="0" fontId="8" fillId="0" borderId="4" xfId="0" applyFont="1" applyFill="1" applyBorder="1" applyAlignment="1">
      <alignment horizontal="center" vertical="center"/>
    </xf>
    <xf numFmtId="0" fontId="8" fillId="0" borderId="4" xfId="0" applyFont="1" applyFill="1" applyBorder="1" applyAlignment="1">
      <alignment vertical="center" wrapText="1"/>
    </xf>
    <xf numFmtId="0" fontId="8" fillId="0" borderId="4" xfId="0" applyFont="1" applyFill="1" applyBorder="1" applyAlignment="1">
      <alignment vertical="center"/>
    </xf>
    <xf numFmtId="0" fontId="8" fillId="0" borderId="0" xfId="0" applyFont="1" applyFill="1" applyAlignment="1">
      <alignment vertical="center"/>
    </xf>
    <xf numFmtId="0" fontId="9" fillId="0" borderId="4" xfId="0" applyFont="1" applyFill="1" applyBorder="1" applyAlignment="1">
      <alignment vertical="center" wrapText="1"/>
    </xf>
    <xf numFmtId="0" fontId="6" fillId="0" borderId="5" xfId="0" applyFont="1" applyFill="1" applyBorder="1" applyAlignment="1">
      <alignment horizontal="center" vertical="center"/>
    </xf>
    <xf numFmtId="0" fontId="6" fillId="0" borderId="5" xfId="0" applyFont="1" applyFill="1" applyBorder="1" applyAlignment="1">
      <alignment vertical="center" wrapText="1"/>
    </xf>
    <xf numFmtId="3" fontId="6" fillId="0" borderId="5" xfId="0" applyNumberFormat="1" applyFont="1" applyFill="1" applyBorder="1" applyAlignment="1">
      <alignment horizontal="right" vertical="center"/>
    </xf>
    <xf numFmtId="3" fontId="6" fillId="0" borderId="5" xfId="0" applyNumberFormat="1" applyFont="1" applyFill="1" applyBorder="1" applyAlignment="1">
      <alignment vertical="center"/>
    </xf>
    <xf numFmtId="9" fontId="6" fillId="0" borderId="5" xfId="0" applyNumberFormat="1" applyFont="1" applyFill="1" applyBorder="1" applyAlignment="1">
      <alignment horizontal="right" vertical="center"/>
    </xf>
    <xf numFmtId="0" fontId="6" fillId="0" borderId="5" xfId="0" applyFont="1" applyFill="1" applyBorder="1" applyAlignment="1">
      <alignment vertical="center"/>
    </xf>
    <xf numFmtId="0" fontId="6" fillId="0" borderId="0" xfId="0" applyFont="1" applyFill="1" applyAlignment="1">
      <alignment vertical="center" wrapText="1"/>
    </xf>
    <xf numFmtId="9" fontId="6" fillId="0" borderId="0" xfId="0" applyNumberFormat="1" applyFont="1" applyFill="1" applyAlignment="1">
      <alignment vertical="center"/>
    </xf>
    <xf numFmtId="164" fontId="6" fillId="0" borderId="0" xfId="0" applyNumberFormat="1" applyFont="1" applyFill="1" applyAlignment="1">
      <alignment vertical="center"/>
    </xf>
  </cellXfs>
  <cellStyles count="3">
    <cellStyle name="Comma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gQuanHX/TL%20QUAN/TL%20QUAN/NAM%202020/TONG%20HOP%20GIAI%20NGAN/Thang%209.2020/Ngay%2015.9.2020/Giai%20ngan%20NTM%20ngay%2015.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Giai ngan NTM"/>
      <sheetName val="PL.Giai ngan TH"/>
      <sheetName val="PL Giai ngan NSTW"/>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2"/>
  <sheetViews>
    <sheetView tabSelected="1" zoomScaleNormal="100" workbookViewId="0">
      <pane xSplit="2" ySplit="7" topLeftCell="C150" activePane="bottomRight" state="frozen"/>
      <selection activeCell="A174" sqref="A174:XFD174"/>
      <selection pane="topRight" activeCell="A174" sqref="A174:XFD174"/>
      <selection pane="bottomLeft" activeCell="A174" sqref="A174:XFD174"/>
      <selection pane="bottomRight" activeCell="S1" sqref="S1:U1048576"/>
    </sheetView>
  </sheetViews>
  <sheetFormatPr defaultRowHeight="12.75" x14ac:dyDescent="0.25"/>
  <cols>
    <col min="1" max="1" width="5.5703125" style="18" customWidth="1"/>
    <col min="2" max="2" width="35.140625" style="61" customWidth="1"/>
    <col min="3" max="14" width="8.5703125" style="49" customWidth="1"/>
    <col min="15" max="17" width="7" style="62" customWidth="1"/>
    <col min="18" max="18" width="9.140625" style="19" customWidth="1"/>
    <col min="19" max="16384" width="9.140625" style="19"/>
  </cols>
  <sheetData>
    <row r="1" spans="1:18" s="2" customFormat="1" ht="18" customHeight="1" x14ac:dyDescent="0.25">
      <c r="A1" s="1" t="s">
        <v>0</v>
      </c>
      <c r="B1" s="1"/>
      <c r="C1" s="1"/>
      <c r="D1" s="1"/>
      <c r="E1" s="1"/>
      <c r="F1" s="1"/>
      <c r="G1" s="1"/>
      <c r="H1" s="1"/>
      <c r="I1" s="1"/>
      <c r="J1" s="1"/>
      <c r="K1" s="1"/>
      <c r="L1" s="1"/>
      <c r="M1" s="1"/>
      <c r="N1" s="1"/>
      <c r="O1" s="1"/>
      <c r="P1" s="1"/>
      <c r="Q1" s="1"/>
      <c r="R1" s="1"/>
    </row>
    <row r="2" spans="1:18" s="2" customFormat="1" ht="19.5" customHeight="1" x14ac:dyDescent="0.25">
      <c r="A2" s="1" t="s">
        <v>1</v>
      </c>
      <c r="B2" s="1"/>
      <c r="C2" s="1"/>
      <c r="D2" s="1"/>
      <c r="E2" s="1"/>
      <c r="F2" s="1"/>
      <c r="G2" s="1"/>
      <c r="H2" s="1"/>
      <c r="I2" s="1"/>
      <c r="J2" s="1"/>
      <c r="K2" s="1"/>
      <c r="L2" s="1"/>
      <c r="M2" s="1"/>
      <c r="N2" s="1"/>
      <c r="O2" s="1"/>
      <c r="P2" s="1"/>
      <c r="Q2" s="1"/>
      <c r="R2" s="1"/>
    </row>
    <row r="3" spans="1:18" s="4" customFormat="1" ht="15.75" x14ac:dyDescent="0.25">
      <c r="A3" s="3" t="s">
        <v>2</v>
      </c>
      <c r="B3" s="3"/>
      <c r="C3" s="3"/>
      <c r="D3" s="3"/>
      <c r="E3" s="3"/>
      <c r="F3" s="3"/>
      <c r="G3" s="3"/>
      <c r="H3" s="3"/>
      <c r="I3" s="3"/>
      <c r="J3" s="3"/>
      <c r="K3" s="3"/>
      <c r="L3" s="3"/>
      <c r="M3" s="3"/>
      <c r="N3" s="3"/>
      <c r="O3" s="3"/>
      <c r="P3" s="3"/>
      <c r="Q3" s="3"/>
      <c r="R3" s="3"/>
    </row>
    <row r="4" spans="1:18" s="13" customFormat="1" ht="18.75" customHeight="1" x14ac:dyDescent="0.25">
      <c r="A4" s="5"/>
      <c r="B4" s="6"/>
      <c r="C4" s="7"/>
      <c r="D4" s="8"/>
      <c r="E4" s="9"/>
      <c r="F4" s="10"/>
      <c r="G4" s="10"/>
      <c r="H4" s="10"/>
      <c r="I4" s="10"/>
      <c r="J4" s="10"/>
      <c r="K4" s="10"/>
      <c r="L4" s="10"/>
      <c r="M4" s="10"/>
      <c r="N4" s="10"/>
      <c r="O4" s="11"/>
      <c r="P4" s="11"/>
      <c r="Q4" s="12" t="s">
        <v>3</v>
      </c>
      <c r="R4" s="12"/>
    </row>
    <row r="5" spans="1:18" ht="18.75" customHeight="1" x14ac:dyDescent="0.25">
      <c r="A5" s="14" t="s">
        <v>4</v>
      </c>
      <c r="B5" s="15" t="s">
        <v>5</v>
      </c>
      <c r="C5" s="16" t="s">
        <v>6</v>
      </c>
      <c r="D5" s="16"/>
      <c r="E5" s="16"/>
      <c r="F5" s="16" t="s">
        <v>7</v>
      </c>
      <c r="G5" s="16"/>
      <c r="H5" s="16"/>
      <c r="I5" s="16"/>
      <c r="J5" s="16"/>
      <c r="K5" s="16"/>
      <c r="L5" s="16" t="s">
        <v>8</v>
      </c>
      <c r="M5" s="16"/>
      <c r="N5" s="16"/>
      <c r="O5" s="17" t="s">
        <v>9</v>
      </c>
      <c r="P5" s="17"/>
      <c r="Q5" s="17"/>
      <c r="R5" s="14" t="s">
        <v>10</v>
      </c>
    </row>
    <row r="6" spans="1:18" ht="29.25" customHeight="1" x14ac:dyDescent="0.25">
      <c r="A6" s="14"/>
      <c r="B6" s="15"/>
      <c r="C6" s="16"/>
      <c r="D6" s="16"/>
      <c r="E6" s="16"/>
      <c r="F6" s="20" t="s">
        <v>11</v>
      </c>
      <c r="G6" s="20"/>
      <c r="H6" s="20"/>
      <c r="I6" s="16" t="s">
        <v>12</v>
      </c>
      <c r="J6" s="16"/>
      <c r="K6" s="16"/>
      <c r="L6" s="16"/>
      <c r="M6" s="16"/>
      <c r="N6" s="16"/>
      <c r="O6" s="17"/>
      <c r="P6" s="17"/>
      <c r="Q6" s="17"/>
      <c r="R6" s="14"/>
    </row>
    <row r="7" spans="1:18" ht="36.75" customHeight="1" x14ac:dyDescent="0.25">
      <c r="A7" s="14"/>
      <c r="B7" s="15"/>
      <c r="C7" s="21" t="s">
        <v>13</v>
      </c>
      <c r="D7" s="22" t="s">
        <v>14</v>
      </c>
      <c r="E7" s="22" t="s">
        <v>15</v>
      </c>
      <c r="F7" s="21" t="s">
        <v>13</v>
      </c>
      <c r="G7" s="22" t="s">
        <v>14</v>
      </c>
      <c r="H7" s="22" t="s">
        <v>15</v>
      </c>
      <c r="I7" s="21" t="s">
        <v>13</v>
      </c>
      <c r="J7" s="22" t="s">
        <v>14</v>
      </c>
      <c r="K7" s="22" t="s">
        <v>15</v>
      </c>
      <c r="L7" s="21" t="s">
        <v>13</v>
      </c>
      <c r="M7" s="22" t="s">
        <v>14</v>
      </c>
      <c r="N7" s="22" t="s">
        <v>15</v>
      </c>
      <c r="O7" s="21" t="s">
        <v>13</v>
      </c>
      <c r="P7" s="22" t="s">
        <v>14</v>
      </c>
      <c r="Q7" s="22" t="s">
        <v>15</v>
      </c>
      <c r="R7" s="14"/>
    </row>
    <row r="8" spans="1:18" s="27" customFormat="1" ht="21" customHeight="1" x14ac:dyDescent="0.25">
      <c r="A8" s="23"/>
      <c r="B8" s="24" t="s">
        <v>16</v>
      </c>
      <c r="C8" s="25">
        <f>+C9+C152</f>
        <v>763069</v>
      </c>
      <c r="D8" s="25">
        <f t="shared" ref="D8:N8" si="0">+D9+D152</f>
        <v>608691</v>
      </c>
      <c r="E8" s="25">
        <f t="shared" si="0"/>
        <v>154378</v>
      </c>
      <c r="F8" s="25">
        <f t="shared" si="0"/>
        <v>27700</v>
      </c>
      <c r="G8" s="25">
        <f t="shared" si="0"/>
        <v>27700</v>
      </c>
      <c r="H8" s="25">
        <f t="shared" si="0"/>
        <v>0</v>
      </c>
      <c r="I8" s="25">
        <f t="shared" si="0"/>
        <v>735369</v>
      </c>
      <c r="J8" s="25">
        <f t="shared" si="0"/>
        <v>580991</v>
      </c>
      <c r="K8" s="25">
        <f t="shared" si="0"/>
        <v>154378</v>
      </c>
      <c r="L8" s="25">
        <f t="shared" si="0"/>
        <v>306985.99858000001</v>
      </c>
      <c r="M8" s="25">
        <f t="shared" si="0"/>
        <v>269727.03992999997</v>
      </c>
      <c r="N8" s="25">
        <f t="shared" si="0"/>
        <v>37258.95865</v>
      </c>
      <c r="O8" s="26">
        <f t="shared" ref="O8:Q11" si="1">L8/C8</f>
        <v>0.40230437690431664</v>
      </c>
      <c r="P8" s="26">
        <f t="shared" si="1"/>
        <v>0.44312638092233986</v>
      </c>
      <c r="Q8" s="26">
        <f t="shared" si="1"/>
        <v>0.24134888811877339</v>
      </c>
      <c r="R8" s="23"/>
    </row>
    <row r="9" spans="1:18" s="27" customFormat="1" ht="21" customHeight="1" x14ac:dyDescent="0.25">
      <c r="A9" s="28" t="s">
        <v>17</v>
      </c>
      <c r="B9" s="29" t="s">
        <v>18</v>
      </c>
      <c r="C9" s="30">
        <f>C11+C138</f>
        <v>696963</v>
      </c>
      <c r="D9" s="30">
        <f t="shared" ref="D9:N9" si="2">D11+D138</f>
        <v>569056</v>
      </c>
      <c r="E9" s="30">
        <f t="shared" si="2"/>
        <v>127907</v>
      </c>
      <c r="F9" s="30">
        <f t="shared" si="2"/>
        <v>15280</v>
      </c>
      <c r="G9" s="30">
        <f t="shared" si="2"/>
        <v>15280</v>
      </c>
      <c r="H9" s="30">
        <f t="shared" si="2"/>
        <v>0</v>
      </c>
      <c r="I9" s="30">
        <f t="shared" si="2"/>
        <v>681683</v>
      </c>
      <c r="J9" s="30">
        <f t="shared" si="2"/>
        <v>553776</v>
      </c>
      <c r="K9" s="30">
        <f t="shared" si="2"/>
        <v>127907</v>
      </c>
      <c r="L9" s="30">
        <f t="shared" si="2"/>
        <v>306985.99858000001</v>
      </c>
      <c r="M9" s="30">
        <f t="shared" si="2"/>
        <v>269727.03992999997</v>
      </c>
      <c r="N9" s="30">
        <f t="shared" si="2"/>
        <v>37258.95865</v>
      </c>
      <c r="O9" s="31">
        <f t="shared" si="1"/>
        <v>0.44046240414483984</v>
      </c>
      <c r="P9" s="31">
        <f t="shared" si="1"/>
        <v>0.47399032771818583</v>
      </c>
      <c r="Q9" s="31">
        <f t="shared" si="1"/>
        <v>0.29129726011867996</v>
      </c>
      <c r="R9" s="28"/>
    </row>
    <row r="10" spans="1:18" s="36" customFormat="1" ht="16.5" customHeight="1" x14ac:dyDescent="0.25">
      <c r="A10" s="32"/>
      <c r="B10" s="33" t="s">
        <v>7</v>
      </c>
      <c r="C10" s="34"/>
      <c r="D10" s="34"/>
      <c r="E10" s="34"/>
      <c r="F10" s="34"/>
      <c r="G10" s="34"/>
      <c r="H10" s="34"/>
      <c r="I10" s="34"/>
      <c r="J10" s="34"/>
      <c r="K10" s="34"/>
      <c r="L10" s="34"/>
      <c r="M10" s="34"/>
      <c r="N10" s="34"/>
      <c r="O10" s="35"/>
      <c r="P10" s="35"/>
      <c r="Q10" s="35"/>
      <c r="R10" s="32"/>
    </row>
    <row r="11" spans="1:18" s="27" customFormat="1" ht="22.5" customHeight="1" x14ac:dyDescent="0.25">
      <c r="A11" s="37" t="s">
        <v>19</v>
      </c>
      <c r="B11" s="38" t="s">
        <v>20</v>
      </c>
      <c r="C11" s="39">
        <f t="shared" ref="C11:N11" si="3">C12+C37+C39+C41+C47+C53+C55+C59+C62+C64+C67+C70+C76+C81+C83+C85+C88+C92+C95+C97+C100+C103+C106+C108+C110+C113+C116+C118+C120+C122+C124+C126+C128+C130+C132+C134+C136</f>
        <v>28672</v>
      </c>
      <c r="D11" s="39">
        <f t="shared" si="3"/>
        <v>0</v>
      </c>
      <c r="E11" s="39">
        <f t="shared" si="3"/>
        <v>28672</v>
      </c>
      <c r="F11" s="39">
        <f t="shared" si="3"/>
        <v>0</v>
      </c>
      <c r="G11" s="39">
        <f t="shared" si="3"/>
        <v>0</v>
      </c>
      <c r="H11" s="39">
        <f t="shared" si="3"/>
        <v>0</v>
      </c>
      <c r="I11" s="39">
        <f t="shared" si="3"/>
        <v>28672</v>
      </c>
      <c r="J11" s="39">
        <f t="shared" si="3"/>
        <v>0</v>
      </c>
      <c r="K11" s="39">
        <f t="shared" si="3"/>
        <v>28672</v>
      </c>
      <c r="L11" s="39">
        <f t="shared" si="3"/>
        <v>12983.4</v>
      </c>
      <c r="M11" s="39">
        <f t="shared" si="3"/>
        <v>0</v>
      </c>
      <c r="N11" s="39">
        <f t="shared" si="3"/>
        <v>12983.4</v>
      </c>
      <c r="O11" s="40">
        <f t="shared" si="1"/>
        <v>0.45282505580357141</v>
      </c>
      <c r="P11" s="40"/>
      <c r="Q11" s="40">
        <f t="shared" si="1"/>
        <v>0.45282505580357141</v>
      </c>
      <c r="R11" s="41"/>
    </row>
    <row r="12" spans="1:18" ht="20.25" customHeight="1" x14ac:dyDescent="0.25">
      <c r="A12" s="42">
        <v>1</v>
      </c>
      <c r="B12" s="43" t="s">
        <v>21</v>
      </c>
      <c r="C12" s="44">
        <f t="shared" ref="C12:H12" si="4">SUM(C13:C36)</f>
        <v>15750</v>
      </c>
      <c r="D12" s="44">
        <f t="shared" si="4"/>
        <v>0</v>
      </c>
      <c r="E12" s="44">
        <f t="shared" si="4"/>
        <v>15750</v>
      </c>
      <c r="F12" s="44">
        <f t="shared" si="4"/>
        <v>0</v>
      </c>
      <c r="G12" s="44">
        <f t="shared" si="4"/>
        <v>0</v>
      </c>
      <c r="H12" s="44">
        <f t="shared" si="4"/>
        <v>0</v>
      </c>
      <c r="I12" s="44">
        <f t="shared" ref="I12:N12" si="5">SUM(I13:I36)</f>
        <v>15750</v>
      </c>
      <c r="J12" s="44">
        <f t="shared" si="5"/>
        <v>0</v>
      </c>
      <c r="K12" s="44">
        <f t="shared" si="5"/>
        <v>15750</v>
      </c>
      <c r="L12" s="44">
        <f>SUM(M12:N12)</f>
        <v>8455</v>
      </c>
      <c r="M12" s="44">
        <f>SUM(M13:M36)</f>
        <v>0</v>
      </c>
      <c r="N12" s="44">
        <f t="shared" si="5"/>
        <v>8455</v>
      </c>
      <c r="O12" s="35">
        <f>L12/C12</f>
        <v>0.53682539682539687</v>
      </c>
      <c r="P12" s="35"/>
      <c r="Q12" s="35">
        <f>N12/E12</f>
        <v>0.53682539682539687</v>
      </c>
      <c r="R12" s="45"/>
    </row>
    <row r="13" spans="1:18" ht="26.25" customHeight="1" x14ac:dyDescent="0.25">
      <c r="A13" s="42" t="s">
        <v>22</v>
      </c>
      <c r="B13" s="43" t="s">
        <v>23</v>
      </c>
      <c r="C13" s="44">
        <f>SUM(D13:E13)</f>
        <v>1000</v>
      </c>
      <c r="D13" s="44">
        <f t="shared" ref="D13:E25" si="6">+G13+J13</f>
        <v>0</v>
      </c>
      <c r="E13" s="44">
        <f t="shared" si="6"/>
        <v>1000</v>
      </c>
      <c r="F13" s="44">
        <f t="shared" ref="F13:F36" si="7">SUM(G13:H13)</f>
        <v>0</v>
      </c>
      <c r="G13" s="44"/>
      <c r="H13" s="44"/>
      <c r="I13" s="44">
        <f>SUM(J13:K13)</f>
        <v>1000</v>
      </c>
      <c r="J13" s="44"/>
      <c r="K13" s="44">
        <v>1000</v>
      </c>
      <c r="L13" s="44">
        <f t="shared" ref="L13:L76" si="8">SUM(M13:N13)</f>
        <v>830</v>
      </c>
      <c r="M13" s="44"/>
      <c r="N13" s="44">
        <v>830</v>
      </c>
      <c r="O13" s="35">
        <f t="shared" ref="O13:O76" si="9">L13/C13</f>
        <v>0.83</v>
      </c>
      <c r="P13" s="35"/>
      <c r="Q13" s="35">
        <f t="shared" ref="Q13:Q76" si="10">N13/E13</f>
        <v>0.83</v>
      </c>
      <c r="R13" s="46"/>
    </row>
    <row r="14" spans="1:18" ht="38.25" x14ac:dyDescent="0.25">
      <c r="A14" s="42" t="s">
        <v>22</v>
      </c>
      <c r="B14" s="43" t="s">
        <v>24</v>
      </c>
      <c r="C14" s="44">
        <f t="shared" ref="C14:C36" si="11">SUM(D14:E14)</f>
        <v>500</v>
      </c>
      <c r="D14" s="44">
        <f t="shared" si="6"/>
        <v>0</v>
      </c>
      <c r="E14" s="44">
        <f t="shared" si="6"/>
        <v>500</v>
      </c>
      <c r="F14" s="44">
        <f t="shared" si="7"/>
        <v>0</v>
      </c>
      <c r="G14" s="44"/>
      <c r="H14" s="44"/>
      <c r="I14" s="44">
        <f t="shared" ref="I14:I36" si="12">SUM(J14:K14)</f>
        <v>500</v>
      </c>
      <c r="J14" s="44"/>
      <c r="K14" s="44">
        <v>500</v>
      </c>
      <c r="L14" s="44">
        <f t="shared" si="8"/>
        <v>460</v>
      </c>
      <c r="M14" s="44"/>
      <c r="N14" s="44">
        <v>460</v>
      </c>
      <c r="O14" s="35">
        <f t="shared" si="9"/>
        <v>0.92</v>
      </c>
      <c r="P14" s="35"/>
      <c r="Q14" s="35">
        <f t="shared" si="10"/>
        <v>0.92</v>
      </c>
      <c r="R14" s="46"/>
    </row>
    <row r="15" spans="1:18" ht="25.5" x14ac:dyDescent="0.25">
      <c r="A15" s="42" t="s">
        <v>22</v>
      </c>
      <c r="B15" s="43" t="s">
        <v>25</v>
      </c>
      <c r="C15" s="44">
        <f t="shared" si="11"/>
        <v>300</v>
      </c>
      <c r="D15" s="44">
        <f t="shared" si="6"/>
        <v>0</v>
      </c>
      <c r="E15" s="44">
        <f t="shared" si="6"/>
        <v>300</v>
      </c>
      <c r="F15" s="44">
        <f t="shared" si="7"/>
        <v>0</v>
      </c>
      <c r="G15" s="44"/>
      <c r="H15" s="44"/>
      <c r="I15" s="44">
        <f t="shared" si="12"/>
        <v>300</v>
      </c>
      <c r="J15" s="44"/>
      <c r="K15" s="44">
        <v>300</v>
      </c>
      <c r="L15" s="44">
        <f t="shared" si="8"/>
        <v>265</v>
      </c>
      <c r="M15" s="44"/>
      <c r="N15" s="44">
        <v>265</v>
      </c>
      <c r="O15" s="35">
        <f t="shared" si="9"/>
        <v>0.8833333333333333</v>
      </c>
      <c r="P15" s="35"/>
      <c r="Q15" s="35">
        <f t="shared" si="10"/>
        <v>0.8833333333333333</v>
      </c>
      <c r="R15" s="46"/>
    </row>
    <row r="16" spans="1:18" ht="21" customHeight="1" x14ac:dyDescent="0.25">
      <c r="A16" s="42" t="s">
        <v>22</v>
      </c>
      <c r="B16" s="43" t="s">
        <v>26</v>
      </c>
      <c r="C16" s="44">
        <f t="shared" si="11"/>
        <v>500</v>
      </c>
      <c r="D16" s="44">
        <f t="shared" si="6"/>
        <v>0</v>
      </c>
      <c r="E16" s="44">
        <f t="shared" si="6"/>
        <v>500</v>
      </c>
      <c r="F16" s="44">
        <f t="shared" si="7"/>
        <v>0</v>
      </c>
      <c r="G16" s="44"/>
      <c r="H16" s="44"/>
      <c r="I16" s="44">
        <f t="shared" si="12"/>
        <v>500</v>
      </c>
      <c r="J16" s="44"/>
      <c r="K16" s="44">
        <v>500</v>
      </c>
      <c r="L16" s="44">
        <f t="shared" si="8"/>
        <v>310</v>
      </c>
      <c r="M16" s="44"/>
      <c r="N16" s="44">
        <v>310</v>
      </c>
      <c r="O16" s="35">
        <f t="shared" si="9"/>
        <v>0.62</v>
      </c>
      <c r="P16" s="35"/>
      <c r="Q16" s="35">
        <f t="shared" si="10"/>
        <v>0.62</v>
      </c>
      <c r="R16" s="46"/>
    </row>
    <row r="17" spans="1:18" ht="25.5" x14ac:dyDescent="0.25">
      <c r="A17" s="42" t="s">
        <v>22</v>
      </c>
      <c r="B17" s="43" t="s">
        <v>27</v>
      </c>
      <c r="C17" s="44">
        <f t="shared" si="11"/>
        <v>500</v>
      </c>
      <c r="D17" s="44">
        <f t="shared" si="6"/>
        <v>0</v>
      </c>
      <c r="E17" s="44">
        <f t="shared" si="6"/>
        <v>500</v>
      </c>
      <c r="F17" s="44">
        <f t="shared" si="7"/>
        <v>0</v>
      </c>
      <c r="G17" s="44"/>
      <c r="H17" s="44"/>
      <c r="I17" s="44">
        <f t="shared" si="12"/>
        <v>500</v>
      </c>
      <c r="J17" s="44"/>
      <c r="K17" s="44">
        <v>500</v>
      </c>
      <c r="L17" s="44">
        <f t="shared" si="8"/>
        <v>260</v>
      </c>
      <c r="M17" s="44"/>
      <c r="N17" s="44">
        <v>260</v>
      </c>
      <c r="O17" s="35">
        <f t="shared" si="9"/>
        <v>0.52</v>
      </c>
      <c r="P17" s="35"/>
      <c r="Q17" s="35">
        <f t="shared" si="10"/>
        <v>0.52</v>
      </c>
      <c r="R17" s="46"/>
    </row>
    <row r="18" spans="1:18" ht="38.25" x14ac:dyDescent="0.25">
      <c r="A18" s="42" t="s">
        <v>22</v>
      </c>
      <c r="B18" s="43" t="s">
        <v>28</v>
      </c>
      <c r="C18" s="44">
        <f t="shared" si="11"/>
        <v>350</v>
      </c>
      <c r="D18" s="44">
        <f t="shared" si="6"/>
        <v>0</v>
      </c>
      <c r="E18" s="44">
        <f t="shared" si="6"/>
        <v>350</v>
      </c>
      <c r="F18" s="44">
        <f t="shared" si="7"/>
        <v>0</v>
      </c>
      <c r="G18" s="44"/>
      <c r="H18" s="44"/>
      <c r="I18" s="44">
        <f t="shared" si="12"/>
        <v>350</v>
      </c>
      <c r="J18" s="44"/>
      <c r="K18" s="44">
        <v>350</v>
      </c>
      <c r="L18" s="44">
        <f t="shared" si="8"/>
        <v>90</v>
      </c>
      <c r="M18" s="44"/>
      <c r="N18" s="44">
        <v>90</v>
      </c>
      <c r="O18" s="35">
        <f t="shared" si="9"/>
        <v>0.25714285714285712</v>
      </c>
      <c r="P18" s="35"/>
      <c r="Q18" s="35">
        <f t="shared" si="10"/>
        <v>0.25714285714285712</v>
      </c>
      <c r="R18" s="46"/>
    </row>
    <row r="19" spans="1:18" ht="25.5" x14ac:dyDescent="0.25">
      <c r="A19" s="42" t="s">
        <v>22</v>
      </c>
      <c r="B19" s="43" t="s">
        <v>29</v>
      </c>
      <c r="C19" s="44">
        <f t="shared" si="11"/>
        <v>500</v>
      </c>
      <c r="D19" s="44">
        <f t="shared" si="6"/>
        <v>0</v>
      </c>
      <c r="E19" s="44">
        <f t="shared" si="6"/>
        <v>500</v>
      </c>
      <c r="F19" s="44">
        <f t="shared" si="7"/>
        <v>0</v>
      </c>
      <c r="G19" s="44"/>
      <c r="H19" s="44"/>
      <c r="I19" s="44">
        <f t="shared" si="12"/>
        <v>500</v>
      </c>
      <c r="J19" s="44"/>
      <c r="K19" s="44">
        <v>500</v>
      </c>
      <c r="L19" s="44">
        <f t="shared" si="8"/>
        <v>0</v>
      </c>
      <c r="M19" s="44"/>
      <c r="N19" s="44">
        <v>0</v>
      </c>
      <c r="O19" s="35">
        <f t="shared" si="9"/>
        <v>0</v>
      </c>
      <c r="P19" s="35"/>
      <c r="Q19" s="35">
        <f t="shared" si="10"/>
        <v>0</v>
      </c>
      <c r="R19" s="46"/>
    </row>
    <row r="20" spans="1:18" ht="38.25" x14ac:dyDescent="0.25">
      <c r="A20" s="42" t="s">
        <v>22</v>
      </c>
      <c r="B20" s="43" t="s">
        <v>30</v>
      </c>
      <c r="C20" s="44">
        <f t="shared" si="11"/>
        <v>1000</v>
      </c>
      <c r="D20" s="44">
        <f t="shared" si="6"/>
        <v>0</v>
      </c>
      <c r="E20" s="44">
        <f t="shared" si="6"/>
        <v>1000</v>
      </c>
      <c r="F20" s="44">
        <f t="shared" si="7"/>
        <v>0</v>
      </c>
      <c r="G20" s="44"/>
      <c r="H20" s="44"/>
      <c r="I20" s="44">
        <f t="shared" si="12"/>
        <v>1000</v>
      </c>
      <c r="J20" s="44"/>
      <c r="K20" s="44">
        <v>1000</v>
      </c>
      <c r="L20" s="44">
        <f t="shared" si="8"/>
        <v>190</v>
      </c>
      <c r="M20" s="44"/>
      <c r="N20" s="44">
        <v>190</v>
      </c>
      <c r="O20" s="35">
        <f t="shared" si="9"/>
        <v>0.19</v>
      </c>
      <c r="P20" s="35"/>
      <c r="Q20" s="35">
        <f t="shared" si="10"/>
        <v>0.19</v>
      </c>
      <c r="R20" s="46"/>
    </row>
    <row r="21" spans="1:18" ht="27" customHeight="1" x14ac:dyDescent="0.25">
      <c r="A21" s="42" t="s">
        <v>22</v>
      </c>
      <c r="B21" s="43" t="s">
        <v>31</v>
      </c>
      <c r="C21" s="44">
        <f t="shared" si="11"/>
        <v>200</v>
      </c>
      <c r="D21" s="44">
        <f t="shared" si="6"/>
        <v>0</v>
      </c>
      <c r="E21" s="44">
        <f t="shared" si="6"/>
        <v>200</v>
      </c>
      <c r="F21" s="44">
        <f t="shared" si="7"/>
        <v>0</v>
      </c>
      <c r="G21" s="44"/>
      <c r="H21" s="44"/>
      <c r="I21" s="44">
        <f t="shared" si="12"/>
        <v>200</v>
      </c>
      <c r="J21" s="44"/>
      <c r="K21" s="44">
        <v>200</v>
      </c>
      <c r="L21" s="44">
        <f t="shared" si="8"/>
        <v>0</v>
      </c>
      <c r="M21" s="44"/>
      <c r="N21" s="44">
        <v>0</v>
      </c>
      <c r="O21" s="35">
        <f t="shared" si="9"/>
        <v>0</v>
      </c>
      <c r="P21" s="35"/>
      <c r="Q21" s="35">
        <f t="shared" si="10"/>
        <v>0</v>
      </c>
      <c r="R21" s="46"/>
    </row>
    <row r="22" spans="1:18" ht="38.25" x14ac:dyDescent="0.25">
      <c r="A22" s="42" t="s">
        <v>22</v>
      </c>
      <c r="B22" s="43" t="s">
        <v>32</v>
      </c>
      <c r="C22" s="44">
        <f t="shared" si="11"/>
        <v>500</v>
      </c>
      <c r="D22" s="44">
        <f t="shared" si="6"/>
        <v>0</v>
      </c>
      <c r="E22" s="44">
        <f t="shared" si="6"/>
        <v>500</v>
      </c>
      <c r="F22" s="44">
        <f t="shared" si="7"/>
        <v>0</v>
      </c>
      <c r="G22" s="44"/>
      <c r="H22" s="44"/>
      <c r="I22" s="44">
        <f t="shared" si="12"/>
        <v>500</v>
      </c>
      <c r="J22" s="44"/>
      <c r="K22" s="44">
        <v>500</v>
      </c>
      <c r="L22" s="44">
        <f t="shared" si="8"/>
        <v>200</v>
      </c>
      <c r="M22" s="44"/>
      <c r="N22" s="44">
        <v>200</v>
      </c>
      <c r="O22" s="35">
        <f t="shared" si="9"/>
        <v>0.4</v>
      </c>
      <c r="P22" s="35"/>
      <c r="Q22" s="35">
        <f t="shared" si="10"/>
        <v>0.4</v>
      </c>
      <c r="R22" s="46"/>
    </row>
    <row r="23" spans="1:18" ht="38.25" x14ac:dyDescent="0.25">
      <c r="A23" s="42" t="s">
        <v>22</v>
      </c>
      <c r="B23" s="43" t="s">
        <v>33</v>
      </c>
      <c r="C23" s="44">
        <f t="shared" si="11"/>
        <v>250</v>
      </c>
      <c r="D23" s="44">
        <f t="shared" si="6"/>
        <v>0</v>
      </c>
      <c r="E23" s="44">
        <f t="shared" si="6"/>
        <v>250</v>
      </c>
      <c r="F23" s="44">
        <f t="shared" si="7"/>
        <v>0</v>
      </c>
      <c r="G23" s="44"/>
      <c r="H23" s="44"/>
      <c r="I23" s="44">
        <f t="shared" si="12"/>
        <v>250</v>
      </c>
      <c r="J23" s="44"/>
      <c r="K23" s="44">
        <v>250</v>
      </c>
      <c r="L23" s="44">
        <f t="shared" si="8"/>
        <v>100</v>
      </c>
      <c r="M23" s="44"/>
      <c r="N23" s="44">
        <v>100</v>
      </c>
      <c r="O23" s="35">
        <f t="shared" si="9"/>
        <v>0.4</v>
      </c>
      <c r="P23" s="35"/>
      <c r="Q23" s="35">
        <f t="shared" si="10"/>
        <v>0.4</v>
      </c>
      <c r="R23" s="46"/>
    </row>
    <row r="24" spans="1:18" ht="21" customHeight="1" x14ac:dyDescent="0.25">
      <c r="A24" s="42" t="s">
        <v>22</v>
      </c>
      <c r="B24" s="43" t="s">
        <v>34</v>
      </c>
      <c r="C24" s="44">
        <f t="shared" si="11"/>
        <v>500</v>
      </c>
      <c r="D24" s="44">
        <f t="shared" si="6"/>
        <v>0</v>
      </c>
      <c r="E24" s="44">
        <f t="shared" si="6"/>
        <v>500</v>
      </c>
      <c r="F24" s="44">
        <f t="shared" si="7"/>
        <v>0</v>
      </c>
      <c r="G24" s="44"/>
      <c r="H24" s="44"/>
      <c r="I24" s="44">
        <f t="shared" si="12"/>
        <v>500</v>
      </c>
      <c r="J24" s="44"/>
      <c r="K24" s="44">
        <v>500</v>
      </c>
      <c r="L24" s="44">
        <f t="shared" si="8"/>
        <v>350</v>
      </c>
      <c r="M24" s="44"/>
      <c r="N24" s="44">
        <v>350</v>
      </c>
      <c r="O24" s="35">
        <f t="shared" si="9"/>
        <v>0.7</v>
      </c>
      <c r="P24" s="35"/>
      <c r="Q24" s="35">
        <f t="shared" si="10"/>
        <v>0.7</v>
      </c>
      <c r="R24" s="46"/>
    </row>
    <row r="25" spans="1:18" ht="38.25" x14ac:dyDescent="0.25">
      <c r="A25" s="42" t="s">
        <v>22</v>
      </c>
      <c r="B25" s="43" t="s">
        <v>35</v>
      </c>
      <c r="C25" s="44">
        <f t="shared" si="11"/>
        <v>750</v>
      </c>
      <c r="D25" s="44">
        <f t="shared" si="6"/>
        <v>0</v>
      </c>
      <c r="E25" s="44">
        <f t="shared" si="6"/>
        <v>750</v>
      </c>
      <c r="F25" s="44">
        <f t="shared" si="7"/>
        <v>0</v>
      </c>
      <c r="G25" s="44"/>
      <c r="H25" s="44"/>
      <c r="I25" s="44">
        <f t="shared" si="12"/>
        <v>750</v>
      </c>
      <c r="J25" s="44"/>
      <c r="K25" s="44">
        <v>750</v>
      </c>
      <c r="L25" s="44">
        <f t="shared" si="8"/>
        <v>500</v>
      </c>
      <c r="M25" s="44"/>
      <c r="N25" s="44">
        <v>500</v>
      </c>
      <c r="O25" s="35">
        <f t="shared" si="9"/>
        <v>0.66666666666666663</v>
      </c>
      <c r="P25" s="35"/>
      <c r="Q25" s="35">
        <f t="shared" si="10"/>
        <v>0.66666666666666663</v>
      </c>
      <c r="R25" s="46"/>
    </row>
    <row r="26" spans="1:18" ht="25.5" x14ac:dyDescent="0.25">
      <c r="A26" s="42" t="s">
        <v>22</v>
      </c>
      <c r="B26" s="43" t="s">
        <v>36</v>
      </c>
      <c r="C26" s="44"/>
      <c r="D26" s="44"/>
      <c r="E26" s="44"/>
      <c r="F26" s="44"/>
      <c r="G26" s="44"/>
      <c r="H26" s="44"/>
      <c r="I26" s="44"/>
      <c r="J26" s="44"/>
      <c r="K26" s="44"/>
      <c r="L26" s="44"/>
      <c r="M26" s="44"/>
      <c r="N26" s="44"/>
      <c r="O26" s="35"/>
      <c r="P26" s="35"/>
      <c r="Q26" s="35"/>
      <c r="R26" s="46"/>
    </row>
    <row r="27" spans="1:18" ht="38.25" x14ac:dyDescent="0.25">
      <c r="A27" s="42" t="s">
        <v>37</v>
      </c>
      <c r="B27" s="43" t="s">
        <v>38</v>
      </c>
      <c r="C27" s="44">
        <f t="shared" si="11"/>
        <v>500</v>
      </c>
      <c r="D27" s="44">
        <f>+G27+J27</f>
        <v>0</v>
      </c>
      <c r="E27" s="44">
        <f>+H27+K27</f>
        <v>500</v>
      </c>
      <c r="F27" s="44">
        <f t="shared" si="7"/>
        <v>0</v>
      </c>
      <c r="G27" s="44"/>
      <c r="H27" s="44"/>
      <c r="I27" s="44">
        <f t="shared" si="12"/>
        <v>500</v>
      </c>
      <c r="J27" s="44"/>
      <c r="K27" s="44">
        <v>500</v>
      </c>
      <c r="L27" s="44">
        <f t="shared" si="8"/>
        <v>500</v>
      </c>
      <c r="M27" s="44"/>
      <c r="N27" s="44">
        <v>500</v>
      </c>
      <c r="O27" s="35">
        <f t="shared" si="9"/>
        <v>1</v>
      </c>
      <c r="P27" s="35"/>
      <c r="Q27" s="35">
        <f t="shared" si="10"/>
        <v>1</v>
      </c>
      <c r="R27" s="46"/>
    </row>
    <row r="28" spans="1:18" ht="63.75" x14ac:dyDescent="0.25">
      <c r="A28" s="42" t="s">
        <v>37</v>
      </c>
      <c r="B28" s="43" t="s">
        <v>39</v>
      </c>
      <c r="C28" s="44">
        <f t="shared" si="11"/>
        <v>300</v>
      </c>
      <c r="D28" s="44">
        <f>+G28+J28</f>
        <v>0</v>
      </c>
      <c r="E28" s="44">
        <f>+H28+K28</f>
        <v>300</v>
      </c>
      <c r="F28" s="44">
        <f t="shared" si="7"/>
        <v>0</v>
      </c>
      <c r="G28" s="44"/>
      <c r="H28" s="44"/>
      <c r="I28" s="44">
        <f t="shared" si="12"/>
        <v>300</v>
      </c>
      <c r="J28" s="44"/>
      <c r="K28" s="44">
        <v>300</v>
      </c>
      <c r="L28" s="44">
        <f t="shared" si="8"/>
        <v>100</v>
      </c>
      <c r="M28" s="44"/>
      <c r="N28" s="44">
        <v>100</v>
      </c>
      <c r="O28" s="35">
        <f t="shared" si="9"/>
        <v>0.33333333333333331</v>
      </c>
      <c r="P28" s="35"/>
      <c r="Q28" s="35">
        <f t="shared" si="10"/>
        <v>0.33333333333333331</v>
      </c>
      <c r="R28" s="46"/>
    </row>
    <row r="29" spans="1:18" ht="23.25" customHeight="1" x14ac:dyDescent="0.25">
      <c r="A29" s="42" t="s">
        <v>22</v>
      </c>
      <c r="B29" s="43" t="s">
        <v>40</v>
      </c>
      <c r="C29" s="44"/>
      <c r="D29" s="44"/>
      <c r="E29" s="44"/>
      <c r="F29" s="44"/>
      <c r="G29" s="44"/>
      <c r="H29" s="44"/>
      <c r="I29" s="44"/>
      <c r="J29" s="44"/>
      <c r="K29" s="44"/>
      <c r="L29" s="44"/>
      <c r="M29" s="44"/>
      <c r="N29" s="44"/>
      <c r="O29" s="35"/>
      <c r="P29" s="35"/>
      <c r="Q29" s="35"/>
      <c r="R29" s="46"/>
    </row>
    <row r="30" spans="1:18" ht="25.5" x14ac:dyDescent="0.25">
      <c r="A30" s="42" t="s">
        <v>37</v>
      </c>
      <c r="B30" s="43" t="s">
        <v>41</v>
      </c>
      <c r="C30" s="44">
        <f t="shared" si="11"/>
        <v>1500</v>
      </c>
      <c r="D30" s="44">
        <f t="shared" ref="D30:E36" si="13">+G30+J30</f>
        <v>0</v>
      </c>
      <c r="E30" s="44">
        <f t="shared" si="13"/>
        <v>1500</v>
      </c>
      <c r="F30" s="44">
        <f t="shared" si="7"/>
        <v>0</v>
      </c>
      <c r="G30" s="44"/>
      <c r="H30" s="44"/>
      <c r="I30" s="44">
        <f t="shared" si="12"/>
        <v>1500</v>
      </c>
      <c r="J30" s="44"/>
      <c r="K30" s="44">
        <v>1500</v>
      </c>
      <c r="L30" s="44">
        <f t="shared" si="8"/>
        <v>0</v>
      </c>
      <c r="M30" s="44"/>
      <c r="N30" s="44">
        <v>0</v>
      </c>
      <c r="O30" s="35">
        <f t="shared" si="9"/>
        <v>0</v>
      </c>
      <c r="P30" s="35"/>
      <c r="Q30" s="35">
        <f t="shared" si="10"/>
        <v>0</v>
      </c>
      <c r="R30" s="46"/>
    </row>
    <row r="31" spans="1:18" ht="51" x14ac:dyDescent="0.25">
      <c r="A31" s="42" t="s">
        <v>37</v>
      </c>
      <c r="B31" s="43" t="s">
        <v>42</v>
      </c>
      <c r="C31" s="44">
        <f t="shared" si="11"/>
        <v>480</v>
      </c>
      <c r="D31" s="44">
        <f t="shared" si="13"/>
        <v>0</v>
      </c>
      <c r="E31" s="44">
        <f t="shared" si="13"/>
        <v>480</v>
      </c>
      <c r="F31" s="44">
        <f t="shared" si="7"/>
        <v>0</v>
      </c>
      <c r="G31" s="44"/>
      <c r="H31" s="44"/>
      <c r="I31" s="44">
        <f t="shared" si="12"/>
        <v>480</v>
      </c>
      <c r="J31" s="44"/>
      <c r="K31" s="44">
        <v>480</v>
      </c>
      <c r="L31" s="44">
        <f t="shared" si="8"/>
        <v>320</v>
      </c>
      <c r="M31" s="44"/>
      <c r="N31" s="44">
        <v>320</v>
      </c>
      <c r="O31" s="35">
        <f t="shared" si="9"/>
        <v>0.66666666666666663</v>
      </c>
      <c r="P31" s="35"/>
      <c r="Q31" s="35">
        <f t="shared" si="10"/>
        <v>0.66666666666666663</v>
      </c>
      <c r="R31" s="46"/>
    </row>
    <row r="32" spans="1:18" ht="25.5" x14ac:dyDescent="0.25">
      <c r="A32" s="42" t="s">
        <v>37</v>
      </c>
      <c r="B32" s="43" t="s">
        <v>43</v>
      </c>
      <c r="C32" s="44">
        <f t="shared" si="11"/>
        <v>200</v>
      </c>
      <c r="D32" s="44">
        <f t="shared" si="13"/>
        <v>0</v>
      </c>
      <c r="E32" s="44">
        <f t="shared" si="13"/>
        <v>200</v>
      </c>
      <c r="F32" s="44">
        <f t="shared" si="7"/>
        <v>0</v>
      </c>
      <c r="G32" s="44"/>
      <c r="H32" s="44"/>
      <c r="I32" s="44">
        <f t="shared" si="12"/>
        <v>200</v>
      </c>
      <c r="J32" s="44"/>
      <c r="K32" s="44">
        <v>200</v>
      </c>
      <c r="L32" s="44">
        <f t="shared" si="8"/>
        <v>50</v>
      </c>
      <c r="M32" s="44"/>
      <c r="N32" s="44">
        <v>50</v>
      </c>
      <c r="O32" s="35">
        <f t="shared" si="9"/>
        <v>0.25</v>
      </c>
      <c r="P32" s="35"/>
      <c r="Q32" s="35">
        <f t="shared" si="10"/>
        <v>0.25</v>
      </c>
      <c r="R32" s="46"/>
    </row>
    <row r="33" spans="1:18" ht="25.5" x14ac:dyDescent="0.25">
      <c r="A33" s="42" t="s">
        <v>37</v>
      </c>
      <c r="B33" s="43" t="s">
        <v>44</v>
      </c>
      <c r="C33" s="44">
        <f t="shared" si="11"/>
        <v>200</v>
      </c>
      <c r="D33" s="44">
        <f t="shared" si="13"/>
        <v>0</v>
      </c>
      <c r="E33" s="44">
        <f t="shared" si="13"/>
        <v>200</v>
      </c>
      <c r="F33" s="44">
        <f t="shared" si="7"/>
        <v>0</v>
      </c>
      <c r="G33" s="44"/>
      <c r="H33" s="44"/>
      <c r="I33" s="44">
        <f t="shared" si="12"/>
        <v>200</v>
      </c>
      <c r="J33" s="44"/>
      <c r="K33" s="44">
        <v>200</v>
      </c>
      <c r="L33" s="44">
        <f t="shared" si="8"/>
        <v>80</v>
      </c>
      <c r="M33" s="44"/>
      <c r="N33" s="44">
        <v>80</v>
      </c>
      <c r="O33" s="35">
        <f t="shared" si="9"/>
        <v>0.4</v>
      </c>
      <c r="P33" s="35"/>
      <c r="Q33" s="35">
        <f t="shared" si="10"/>
        <v>0.4</v>
      </c>
      <c r="R33" s="46"/>
    </row>
    <row r="34" spans="1:18" ht="38.25" x14ac:dyDescent="0.25">
      <c r="A34" s="42" t="s">
        <v>37</v>
      </c>
      <c r="B34" s="43" t="s">
        <v>45</v>
      </c>
      <c r="C34" s="44">
        <f t="shared" si="11"/>
        <v>50</v>
      </c>
      <c r="D34" s="44">
        <f t="shared" si="13"/>
        <v>0</v>
      </c>
      <c r="E34" s="44">
        <f t="shared" si="13"/>
        <v>50</v>
      </c>
      <c r="F34" s="44">
        <f t="shared" si="7"/>
        <v>0</v>
      </c>
      <c r="G34" s="44"/>
      <c r="H34" s="44"/>
      <c r="I34" s="44">
        <f t="shared" si="12"/>
        <v>50</v>
      </c>
      <c r="J34" s="44"/>
      <c r="K34" s="44">
        <v>50</v>
      </c>
      <c r="L34" s="44">
        <f t="shared" si="8"/>
        <v>50</v>
      </c>
      <c r="M34" s="44"/>
      <c r="N34" s="44">
        <v>50</v>
      </c>
      <c r="O34" s="35">
        <f t="shared" si="9"/>
        <v>1</v>
      </c>
      <c r="P34" s="35"/>
      <c r="Q34" s="35">
        <f t="shared" si="10"/>
        <v>1</v>
      </c>
      <c r="R34" s="46"/>
    </row>
    <row r="35" spans="1:18" ht="28.5" customHeight="1" x14ac:dyDescent="0.25">
      <c r="A35" s="42" t="s">
        <v>22</v>
      </c>
      <c r="B35" s="43" t="s">
        <v>46</v>
      </c>
      <c r="C35" s="44">
        <f t="shared" si="11"/>
        <v>3840</v>
      </c>
      <c r="D35" s="44">
        <f t="shared" si="13"/>
        <v>0</v>
      </c>
      <c r="E35" s="44">
        <f t="shared" si="13"/>
        <v>3840</v>
      </c>
      <c r="F35" s="44">
        <f t="shared" si="7"/>
        <v>0</v>
      </c>
      <c r="G35" s="44"/>
      <c r="H35" s="44"/>
      <c r="I35" s="44">
        <f t="shared" si="12"/>
        <v>3840</v>
      </c>
      <c r="J35" s="44"/>
      <c r="K35" s="44">
        <v>3840</v>
      </c>
      <c r="L35" s="44">
        <f t="shared" si="8"/>
        <v>3200</v>
      </c>
      <c r="M35" s="44"/>
      <c r="N35" s="44">
        <v>3200</v>
      </c>
      <c r="O35" s="35">
        <f t="shared" si="9"/>
        <v>0.83333333333333337</v>
      </c>
      <c r="P35" s="35"/>
      <c r="Q35" s="35">
        <f t="shared" si="10"/>
        <v>0.83333333333333337</v>
      </c>
      <c r="R35" s="46"/>
    </row>
    <row r="36" spans="1:18" ht="22.5" customHeight="1" x14ac:dyDescent="0.25">
      <c r="A36" s="42" t="s">
        <v>22</v>
      </c>
      <c r="B36" s="43" t="s">
        <v>47</v>
      </c>
      <c r="C36" s="44">
        <f t="shared" si="11"/>
        <v>1830</v>
      </c>
      <c r="D36" s="44">
        <f t="shared" si="13"/>
        <v>0</v>
      </c>
      <c r="E36" s="44">
        <f t="shared" si="13"/>
        <v>1830</v>
      </c>
      <c r="F36" s="44">
        <f t="shared" si="7"/>
        <v>0</v>
      </c>
      <c r="G36" s="44"/>
      <c r="H36" s="44"/>
      <c r="I36" s="44">
        <f t="shared" si="12"/>
        <v>1830</v>
      </c>
      <c r="J36" s="44"/>
      <c r="K36" s="44">
        <v>1830</v>
      </c>
      <c r="L36" s="44">
        <f t="shared" si="8"/>
        <v>600</v>
      </c>
      <c r="M36" s="44"/>
      <c r="N36" s="44">
        <v>600</v>
      </c>
      <c r="O36" s="35">
        <f t="shared" si="9"/>
        <v>0.32786885245901637</v>
      </c>
      <c r="P36" s="35"/>
      <c r="Q36" s="35">
        <f t="shared" si="10"/>
        <v>0.32786885245901637</v>
      </c>
      <c r="R36" s="46"/>
    </row>
    <row r="37" spans="1:18" ht="21.75" customHeight="1" x14ac:dyDescent="0.25">
      <c r="A37" s="42">
        <v>2</v>
      </c>
      <c r="B37" s="43" t="s">
        <v>48</v>
      </c>
      <c r="C37" s="44">
        <f t="shared" ref="C37:N37" si="14">C38</f>
        <v>600</v>
      </c>
      <c r="D37" s="44">
        <f t="shared" si="14"/>
        <v>0</v>
      </c>
      <c r="E37" s="44">
        <f t="shared" si="14"/>
        <v>600</v>
      </c>
      <c r="F37" s="44">
        <f t="shared" si="14"/>
        <v>0</v>
      </c>
      <c r="G37" s="44">
        <f t="shared" si="14"/>
        <v>0</v>
      </c>
      <c r="H37" s="44">
        <f t="shared" si="14"/>
        <v>0</v>
      </c>
      <c r="I37" s="44">
        <f t="shared" si="14"/>
        <v>600</v>
      </c>
      <c r="J37" s="44">
        <f t="shared" si="14"/>
        <v>0</v>
      </c>
      <c r="K37" s="44">
        <f t="shared" si="14"/>
        <v>600</v>
      </c>
      <c r="L37" s="44">
        <f t="shared" si="8"/>
        <v>463</v>
      </c>
      <c r="M37" s="44">
        <f t="shared" si="14"/>
        <v>0</v>
      </c>
      <c r="N37" s="44">
        <f t="shared" si="14"/>
        <v>463</v>
      </c>
      <c r="O37" s="35">
        <f t="shared" si="9"/>
        <v>0.77166666666666661</v>
      </c>
      <c r="P37" s="35"/>
      <c r="Q37" s="35">
        <f t="shared" si="10"/>
        <v>0.77166666666666661</v>
      </c>
      <c r="R37" s="46"/>
    </row>
    <row r="38" spans="1:18" ht="38.25" x14ac:dyDescent="0.25">
      <c r="A38" s="42" t="s">
        <v>22</v>
      </c>
      <c r="B38" s="43" t="s">
        <v>49</v>
      </c>
      <c r="C38" s="44">
        <f t="shared" ref="C38" si="15">SUM(D38:E38)</f>
        <v>600</v>
      </c>
      <c r="D38" s="44">
        <f>+G38+J38</f>
        <v>0</v>
      </c>
      <c r="E38" s="44">
        <f>+H38+K38</f>
        <v>600</v>
      </c>
      <c r="F38" s="44">
        <f t="shared" ref="F38" si="16">SUM(G38:H38)</f>
        <v>0</v>
      </c>
      <c r="G38" s="44"/>
      <c r="H38" s="44"/>
      <c r="I38" s="44">
        <f t="shared" ref="I38" si="17">SUM(J38:K38)</f>
        <v>600</v>
      </c>
      <c r="J38" s="44"/>
      <c r="K38" s="44">
        <v>600</v>
      </c>
      <c r="L38" s="44">
        <f t="shared" si="8"/>
        <v>463</v>
      </c>
      <c r="M38" s="44"/>
      <c r="N38" s="44">
        <v>463</v>
      </c>
      <c r="O38" s="35">
        <f t="shared" si="9"/>
        <v>0.77166666666666661</v>
      </c>
      <c r="P38" s="35"/>
      <c r="Q38" s="35">
        <f t="shared" si="10"/>
        <v>0.77166666666666661</v>
      </c>
      <c r="R38" s="46"/>
    </row>
    <row r="39" spans="1:18" ht="21.75" customHeight="1" x14ac:dyDescent="0.25">
      <c r="A39" s="42">
        <v>3</v>
      </c>
      <c r="B39" s="43" t="s">
        <v>50</v>
      </c>
      <c r="C39" s="44">
        <f t="shared" ref="C39:N39" si="18">+C40</f>
        <v>500</v>
      </c>
      <c r="D39" s="44">
        <f t="shared" si="18"/>
        <v>0</v>
      </c>
      <c r="E39" s="44">
        <f t="shared" si="18"/>
        <v>500</v>
      </c>
      <c r="F39" s="44">
        <f t="shared" si="18"/>
        <v>0</v>
      </c>
      <c r="G39" s="44">
        <f t="shared" si="18"/>
        <v>0</v>
      </c>
      <c r="H39" s="44">
        <f t="shared" si="18"/>
        <v>0</v>
      </c>
      <c r="I39" s="44">
        <f t="shared" si="18"/>
        <v>500</v>
      </c>
      <c r="J39" s="44">
        <f t="shared" si="18"/>
        <v>0</v>
      </c>
      <c r="K39" s="44">
        <f t="shared" si="18"/>
        <v>500</v>
      </c>
      <c r="L39" s="44">
        <f t="shared" si="8"/>
        <v>0</v>
      </c>
      <c r="M39" s="44">
        <f t="shared" si="18"/>
        <v>0</v>
      </c>
      <c r="N39" s="44">
        <f t="shared" si="18"/>
        <v>0</v>
      </c>
      <c r="O39" s="35">
        <f t="shared" si="9"/>
        <v>0</v>
      </c>
      <c r="P39" s="35"/>
      <c r="Q39" s="35">
        <f t="shared" si="10"/>
        <v>0</v>
      </c>
      <c r="R39" s="46"/>
    </row>
    <row r="40" spans="1:18" ht="31.5" customHeight="1" x14ac:dyDescent="0.25">
      <c r="A40" s="42" t="s">
        <v>22</v>
      </c>
      <c r="B40" s="43" t="s">
        <v>51</v>
      </c>
      <c r="C40" s="44">
        <f t="shared" ref="C40" si="19">SUM(D40:E40)</f>
        <v>500</v>
      </c>
      <c r="D40" s="44">
        <f>+G40+J40</f>
        <v>0</v>
      </c>
      <c r="E40" s="44">
        <f>+H40+K40</f>
        <v>500</v>
      </c>
      <c r="F40" s="44">
        <f t="shared" ref="F40" si="20">SUM(G40:H40)</f>
        <v>0</v>
      </c>
      <c r="G40" s="44"/>
      <c r="H40" s="44"/>
      <c r="I40" s="44">
        <f t="shared" ref="I40" si="21">SUM(J40:K40)</f>
        <v>500</v>
      </c>
      <c r="J40" s="44"/>
      <c r="K40" s="44">
        <v>500</v>
      </c>
      <c r="L40" s="44">
        <f t="shared" si="8"/>
        <v>0</v>
      </c>
      <c r="M40" s="44"/>
      <c r="N40" s="44">
        <v>0</v>
      </c>
      <c r="O40" s="35">
        <f t="shared" si="9"/>
        <v>0</v>
      </c>
      <c r="P40" s="35"/>
      <c r="Q40" s="35">
        <f t="shared" si="10"/>
        <v>0</v>
      </c>
      <c r="R40" s="46"/>
    </row>
    <row r="41" spans="1:18" ht="21.75" customHeight="1" x14ac:dyDescent="0.25">
      <c r="A41" s="42">
        <v>4</v>
      </c>
      <c r="B41" s="43" t="s">
        <v>52</v>
      </c>
      <c r="C41" s="44">
        <f t="shared" ref="C41:I41" si="22">SUM(C42:C46)</f>
        <v>1550</v>
      </c>
      <c r="D41" s="44">
        <f t="shared" si="22"/>
        <v>0</v>
      </c>
      <c r="E41" s="44">
        <f t="shared" si="22"/>
        <v>1550</v>
      </c>
      <c r="F41" s="44">
        <f t="shared" si="22"/>
        <v>0</v>
      </c>
      <c r="G41" s="44">
        <f t="shared" si="22"/>
        <v>0</v>
      </c>
      <c r="H41" s="44">
        <f t="shared" si="22"/>
        <v>0</v>
      </c>
      <c r="I41" s="44">
        <f t="shared" si="22"/>
        <v>1550</v>
      </c>
      <c r="J41" s="44">
        <f>SUM(J42:J46)</f>
        <v>0</v>
      </c>
      <c r="K41" s="44">
        <f t="shared" ref="K41:N41" si="23">SUM(K42:K46)</f>
        <v>1550</v>
      </c>
      <c r="L41" s="44">
        <f t="shared" si="23"/>
        <v>421</v>
      </c>
      <c r="M41" s="44">
        <f t="shared" si="23"/>
        <v>0</v>
      </c>
      <c r="N41" s="44">
        <f t="shared" si="23"/>
        <v>421</v>
      </c>
      <c r="O41" s="35">
        <f t="shared" si="9"/>
        <v>0.27161290322580645</v>
      </c>
      <c r="P41" s="35"/>
      <c r="Q41" s="35">
        <f t="shared" si="10"/>
        <v>0.27161290322580645</v>
      </c>
      <c r="R41" s="46"/>
    </row>
    <row r="42" spans="1:18" ht="38.25" x14ac:dyDescent="0.25">
      <c r="A42" s="42" t="s">
        <v>22</v>
      </c>
      <c r="B42" s="43" t="s">
        <v>53</v>
      </c>
      <c r="C42" s="44">
        <f t="shared" ref="C42:C105" si="24">SUM(D42:E42)</f>
        <v>600</v>
      </c>
      <c r="D42" s="44">
        <f t="shared" ref="D42:E46" si="25">+G42+J42</f>
        <v>0</v>
      </c>
      <c r="E42" s="44">
        <f t="shared" si="25"/>
        <v>600</v>
      </c>
      <c r="F42" s="44">
        <f t="shared" ref="F42:F105" si="26">SUM(G42:H42)</f>
        <v>0</v>
      </c>
      <c r="G42" s="44"/>
      <c r="H42" s="44"/>
      <c r="I42" s="44">
        <f t="shared" ref="I42:I105" si="27">SUM(J42:K42)</f>
        <v>600</v>
      </c>
      <c r="J42" s="44"/>
      <c r="K42" s="44">
        <v>600</v>
      </c>
      <c r="L42" s="44">
        <f t="shared" si="8"/>
        <v>20</v>
      </c>
      <c r="M42" s="44"/>
      <c r="N42" s="44">
        <v>20</v>
      </c>
      <c r="O42" s="35">
        <f t="shared" si="9"/>
        <v>3.3333333333333333E-2</v>
      </c>
      <c r="P42" s="35"/>
      <c r="Q42" s="35">
        <f t="shared" si="10"/>
        <v>3.3333333333333333E-2</v>
      </c>
      <c r="R42" s="46"/>
    </row>
    <row r="43" spans="1:18" ht="25.5" x14ac:dyDescent="0.25">
      <c r="A43" s="42" t="s">
        <v>22</v>
      </c>
      <c r="B43" s="43" t="s">
        <v>54</v>
      </c>
      <c r="C43" s="44">
        <f t="shared" si="24"/>
        <v>400</v>
      </c>
      <c r="D43" s="44">
        <f t="shared" si="25"/>
        <v>0</v>
      </c>
      <c r="E43" s="44">
        <f t="shared" si="25"/>
        <v>400</v>
      </c>
      <c r="F43" s="44">
        <f t="shared" si="26"/>
        <v>0</v>
      </c>
      <c r="G43" s="44"/>
      <c r="H43" s="44"/>
      <c r="I43" s="44">
        <f t="shared" si="27"/>
        <v>400</v>
      </c>
      <c r="J43" s="44"/>
      <c r="K43" s="44">
        <v>400</v>
      </c>
      <c r="L43" s="44">
        <f t="shared" si="8"/>
        <v>80</v>
      </c>
      <c r="M43" s="44"/>
      <c r="N43" s="44">
        <v>80</v>
      </c>
      <c r="O43" s="35">
        <f t="shared" si="9"/>
        <v>0.2</v>
      </c>
      <c r="P43" s="35"/>
      <c r="Q43" s="35">
        <f t="shared" si="10"/>
        <v>0.2</v>
      </c>
      <c r="R43" s="46"/>
    </row>
    <row r="44" spans="1:18" ht="38.25" x14ac:dyDescent="0.25">
      <c r="A44" s="42" t="s">
        <v>22</v>
      </c>
      <c r="B44" s="43" t="s">
        <v>55</v>
      </c>
      <c r="C44" s="44">
        <f t="shared" si="24"/>
        <v>100</v>
      </c>
      <c r="D44" s="44">
        <f t="shared" si="25"/>
        <v>0</v>
      </c>
      <c r="E44" s="44">
        <f t="shared" si="25"/>
        <v>100</v>
      </c>
      <c r="F44" s="44">
        <f t="shared" si="26"/>
        <v>0</v>
      </c>
      <c r="G44" s="44"/>
      <c r="H44" s="44"/>
      <c r="I44" s="44">
        <f t="shared" si="27"/>
        <v>100</v>
      </c>
      <c r="J44" s="44"/>
      <c r="K44" s="44">
        <v>100</v>
      </c>
      <c r="L44" s="44">
        <f t="shared" si="8"/>
        <v>0</v>
      </c>
      <c r="M44" s="44"/>
      <c r="N44" s="44">
        <v>0</v>
      </c>
      <c r="O44" s="35">
        <f t="shared" si="9"/>
        <v>0</v>
      </c>
      <c r="P44" s="35"/>
      <c r="Q44" s="35">
        <f t="shared" si="10"/>
        <v>0</v>
      </c>
      <c r="R44" s="46"/>
    </row>
    <row r="45" spans="1:18" ht="25.5" x14ac:dyDescent="0.25">
      <c r="A45" s="42" t="s">
        <v>22</v>
      </c>
      <c r="B45" s="43" t="s">
        <v>56</v>
      </c>
      <c r="C45" s="44">
        <f t="shared" si="24"/>
        <v>100</v>
      </c>
      <c r="D45" s="44">
        <f t="shared" si="25"/>
        <v>0</v>
      </c>
      <c r="E45" s="44">
        <f t="shared" si="25"/>
        <v>100</v>
      </c>
      <c r="F45" s="44">
        <f t="shared" si="26"/>
        <v>0</v>
      </c>
      <c r="G45" s="44"/>
      <c r="H45" s="44"/>
      <c r="I45" s="44">
        <f t="shared" si="27"/>
        <v>100</v>
      </c>
      <c r="J45" s="44"/>
      <c r="K45" s="44">
        <v>100</v>
      </c>
      <c r="L45" s="44">
        <f t="shared" si="8"/>
        <v>0</v>
      </c>
      <c r="M45" s="44"/>
      <c r="N45" s="44">
        <v>0</v>
      </c>
      <c r="O45" s="35">
        <f t="shared" si="9"/>
        <v>0</v>
      </c>
      <c r="P45" s="35"/>
      <c r="Q45" s="35">
        <f t="shared" si="10"/>
        <v>0</v>
      </c>
      <c r="R45" s="46"/>
    </row>
    <row r="46" spans="1:18" ht="25.5" x14ac:dyDescent="0.25">
      <c r="A46" s="42" t="s">
        <v>22</v>
      </c>
      <c r="B46" s="43" t="s">
        <v>57</v>
      </c>
      <c r="C46" s="44">
        <f t="shared" si="24"/>
        <v>350</v>
      </c>
      <c r="D46" s="44">
        <f t="shared" si="25"/>
        <v>0</v>
      </c>
      <c r="E46" s="44">
        <f t="shared" si="25"/>
        <v>350</v>
      </c>
      <c r="F46" s="44">
        <f t="shared" si="26"/>
        <v>0</v>
      </c>
      <c r="G46" s="44"/>
      <c r="H46" s="44"/>
      <c r="I46" s="44">
        <f t="shared" si="27"/>
        <v>350</v>
      </c>
      <c r="J46" s="44"/>
      <c r="K46" s="44">
        <v>350</v>
      </c>
      <c r="L46" s="44">
        <f t="shared" si="8"/>
        <v>321</v>
      </c>
      <c r="M46" s="44"/>
      <c r="N46" s="44">
        <v>321</v>
      </c>
      <c r="O46" s="35">
        <f t="shared" si="9"/>
        <v>0.91714285714285715</v>
      </c>
      <c r="P46" s="35"/>
      <c r="Q46" s="35">
        <f t="shared" si="10"/>
        <v>0.91714285714285715</v>
      </c>
      <c r="R46" s="46"/>
    </row>
    <row r="47" spans="1:18" ht="21.75" customHeight="1" x14ac:dyDescent="0.25">
      <c r="A47" s="42">
        <v>5</v>
      </c>
      <c r="B47" s="43" t="s">
        <v>58</v>
      </c>
      <c r="C47" s="44">
        <f t="shared" ref="C47:I47" si="28">SUM(C48:C52)</f>
        <v>1550</v>
      </c>
      <c r="D47" s="44">
        <f t="shared" si="28"/>
        <v>0</v>
      </c>
      <c r="E47" s="44">
        <f t="shared" si="28"/>
        <v>1550</v>
      </c>
      <c r="F47" s="44">
        <f t="shared" si="28"/>
        <v>0</v>
      </c>
      <c r="G47" s="44">
        <f t="shared" si="28"/>
        <v>0</v>
      </c>
      <c r="H47" s="44">
        <f t="shared" si="28"/>
        <v>0</v>
      </c>
      <c r="I47" s="44">
        <f t="shared" si="28"/>
        <v>1550</v>
      </c>
      <c r="J47" s="44">
        <f>SUM(J48:J52)</f>
        <v>0</v>
      </c>
      <c r="K47" s="44">
        <f>SUM(K48:K52)</f>
        <v>1550</v>
      </c>
      <c r="L47" s="44">
        <f t="shared" si="8"/>
        <v>1340</v>
      </c>
      <c r="M47" s="44">
        <f t="shared" ref="M47:N47" si="29">SUM(M48:M52)</f>
        <v>0</v>
      </c>
      <c r="N47" s="44">
        <f t="shared" si="29"/>
        <v>1340</v>
      </c>
      <c r="O47" s="35">
        <f t="shared" si="9"/>
        <v>0.86451612903225805</v>
      </c>
      <c r="P47" s="35"/>
      <c r="Q47" s="35">
        <f t="shared" si="10"/>
        <v>0.86451612903225805</v>
      </c>
      <c r="R47" s="46"/>
    </row>
    <row r="48" spans="1:18" ht="51" x14ac:dyDescent="0.25">
      <c r="A48" s="42" t="s">
        <v>22</v>
      </c>
      <c r="B48" s="43" t="s">
        <v>59</v>
      </c>
      <c r="C48" s="44">
        <f t="shared" si="24"/>
        <v>950</v>
      </c>
      <c r="D48" s="44">
        <f t="shared" ref="D48:E52" si="30">+G48+J48</f>
        <v>0</v>
      </c>
      <c r="E48" s="44">
        <f t="shared" si="30"/>
        <v>950</v>
      </c>
      <c r="F48" s="44">
        <f t="shared" si="26"/>
        <v>0</v>
      </c>
      <c r="G48" s="44"/>
      <c r="H48" s="44"/>
      <c r="I48" s="44">
        <f t="shared" si="27"/>
        <v>950</v>
      </c>
      <c r="J48" s="44"/>
      <c r="K48" s="44">
        <v>950</v>
      </c>
      <c r="L48" s="44">
        <f t="shared" si="8"/>
        <v>860</v>
      </c>
      <c r="M48" s="44"/>
      <c r="N48" s="44">
        <v>860</v>
      </c>
      <c r="O48" s="35">
        <f t="shared" si="9"/>
        <v>0.90526315789473688</v>
      </c>
      <c r="P48" s="35"/>
      <c r="Q48" s="35">
        <f t="shared" si="10"/>
        <v>0.90526315789473688</v>
      </c>
      <c r="R48" s="46"/>
    </row>
    <row r="49" spans="1:18" ht="25.5" x14ac:dyDescent="0.25">
      <c r="A49" s="42" t="s">
        <v>22</v>
      </c>
      <c r="B49" s="43" t="s">
        <v>60</v>
      </c>
      <c r="C49" s="44">
        <f t="shared" si="24"/>
        <v>150</v>
      </c>
      <c r="D49" s="44">
        <f t="shared" si="30"/>
        <v>0</v>
      </c>
      <c r="E49" s="44">
        <f t="shared" si="30"/>
        <v>150</v>
      </c>
      <c r="F49" s="44">
        <f t="shared" si="26"/>
        <v>0</v>
      </c>
      <c r="G49" s="44"/>
      <c r="H49" s="44"/>
      <c r="I49" s="44">
        <f t="shared" si="27"/>
        <v>150</v>
      </c>
      <c r="J49" s="44"/>
      <c r="K49" s="44">
        <v>150</v>
      </c>
      <c r="L49" s="44">
        <f t="shared" si="8"/>
        <v>150</v>
      </c>
      <c r="M49" s="44"/>
      <c r="N49" s="44">
        <v>150</v>
      </c>
      <c r="O49" s="35">
        <f t="shared" si="9"/>
        <v>1</v>
      </c>
      <c r="P49" s="35"/>
      <c r="Q49" s="35">
        <f t="shared" si="10"/>
        <v>1</v>
      </c>
      <c r="R49" s="46"/>
    </row>
    <row r="50" spans="1:18" ht="38.25" x14ac:dyDescent="0.25">
      <c r="A50" s="42" t="s">
        <v>22</v>
      </c>
      <c r="B50" s="43" t="s">
        <v>61</v>
      </c>
      <c r="C50" s="44">
        <f t="shared" si="24"/>
        <v>150</v>
      </c>
      <c r="D50" s="44">
        <f t="shared" si="30"/>
        <v>0</v>
      </c>
      <c r="E50" s="44">
        <f t="shared" si="30"/>
        <v>150</v>
      </c>
      <c r="F50" s="44">
        <f t="shared" si="26"/>
        <v>0</v>
      </c>
      <c r="G50" s="44"/>
      <c r="H50" s="44"/>
      <c r="I50" s="44">
        <f t="shared" si="27"/>
        <v>150</v>
      </c>
      <c r="J50" s="44"/>
      <c r="K50" s="44">
        <v>150</v>
      </c>
      <c r="L50" s="44">
        <f t="shared" si="8"/>
        <v>150</v>
      </c>
      <c r="M50" s="44"/>
      <c r="N50" s="44">
        <v>150</v>
      </c>
      <c r="O50" s="35">
        <f t="shared" si="9"/>
        <v>1</v>
      </c>
      <c r="P50" s="35"/>
      <c r="Q50" s="35">
        <f t="shared" si="10"/>
        <v>1</v>
      </c>
      <c r="R50" s="46"/>
    </row>
    <row r="51" spans="1:18" ht="25.5" x14ac:dyDescent="0.25">
      <c r="A51" s="42" t="s">
        <v>22</v>
      </c>
      <c r="B51" s="43" t="s">
        <v>62</v>
      </c>
      <c r="C51" s="44">
        <f t="shared" si="24"/>
        <v>150</v>
      </c>
      <c r="D51" s="44">
        <f t="shared" si="30"/>
        <v>0</v>
      </c>
      <c r="E51" s="44">
        <f t="shared" si="30"/>
        <v>150</v>
      </c>
      <c r="F51" s="44">
        <f t="shared" si="26"/>
        <v>0</v>
      </c>
      <c r="G51" s="44"/>
      <c r="H51" s="44"/>
      <c r="I51" s="44">
        <f t="shared" si="27"/>
        <v>150</v>
      </c>
      <c r="J51" s="44"/>
      <c r="K51" s="44">
        <v>150</v>
      </c>
      <c r="L51" s="44">
        <f t="shared" si="8"/>
        <v>150</v>
      </c>
      <c r="M51" s="44"/>
      <c r="N51" s="44">
        <v>150</v>
      </c>
      <c r="O51" s="35">
        <f t="shared" si="9"/>
        <v>1</v>
      </c>
      <c r="P51" s="35"/>
      <c r="Q51" s="35">
        <f t="shared" si="10"/>
        <v>1</v>
      </c>
      <c r="R51" s="46"/>
    </row>
    <row r="52" spans="1:18" ht="25.5" x14ac:dyDescent="0.25">
      <c r="A52" s="42" t="s">
        <v>22</v>
      </c>
      <c r="B52" s="43" t="s">
        <v>63</v>
      </c>
      <c r="C52" s="44">
        <f t="shared" si="24"/>
        <v>150</v>
      </c>
      <c r="D52" s="44">
        <f t="shared" si="30"/>
        <v>0</v>
      </c>
      <c r="E52" s="44">
        <f t="shared" si="30"/>
        <v>150</v>
      </c>
      <c r="F52" s="44">
        <f t="shared" si="26"/>
        <v>0</v>
      </c>
      <c r="G52" s="44"/>
      <c r="H52" s="44"/>
      <c r="I52" s="44">
        <f t="shared" si="27"/>
        <v>150</v>
      </c>
      <c r="J52" s="44"/>
      <c r="K52" s="44">
        <v>150</v>
      </c>
      <c r="L52" s="44">
        <f t="shared" si="8"/>
        <v>30</v>
      </c>
      <c r="M52" s="44"/>
      <c r="N52" s="44">
        <v>30</v>
      </c>
      <c r="O52" s="35">
        <f t="shared" si="9"/>
        <v>0.2</v>
      </c>
      <c r="P52" s="35"/>
      <c r="Q52" s="35">
        <f t="shared" si="10"/>
        <v>0.2</v>
      </c>
      <c r="R52" s="46"/>
    </row>
    <row r="53" spans="1:18" ht="21.75" customHeight="1" x14ac:dyDescent="0.25">
      <c r="A53" s="42">
        <v>6</v>
      </c>
      <c r="B53" s="43" t="s">
        <v>64</v>
      </c>
      <c r="C53" s="44">
        <f t="shared" ref="C53:N53" si="31">C54</f>
        <v>140</v>
      </c>
      <c r="D53" s="44">
        <f t="shared" si="31"/>
        <v>0</v>
      </c>
      <c r="E53" s="44">
        <f t="shared" si="31"/>
        <v>140</v>
      </c>
      <c r="F53" s="44">
        <f t="shared" si="31"/>
        <v>0</v>
      </c>
      <c r="G53" s="44">
        <f t="shared" si="31"/>
        <v>0</v>
      </c>
      <c r="H53" s="44">
        <f t="shared" si="31"/>
        <v>0</v>
      </c>
      <c r="I53" s="44">
        <f t="shared" si="31"/>
        <v>140</v>
      </c>
      <c r="J53" s="44">
        <f t="shared" si="31"/>
        <v>0</v>
      </c>
      <c r="K53" s="44">
        <f t="shared" si="31"/>
        <v>140</v>
      </c>
      <c r="L53" s="44">
        <f t="shared" si="8"/>
        <v>0</v>
      </c>
      <c r="M53" s="44">
        <f t="shared" si="31"/>
        <v>0</v>
      </c>
      <c r="N53" s="44">
        <f t="shared" si="31"/>
        <v>0</v>
      </c>
      <c r="O53" s="35">
        <f t="shared" si="9"/>
        <v>0</v>
      </c>
      <c r="P53" s="35"/>
      <c r="Q53" s="35">
        <f t="shared" si="10"/>
        <v>0</v>
      </c>
      <c r="R53" s="46"/>
    </row>
    <row r="54" spans="1:18" ht="51" x14ac:dyDescent="0.25">
      <c r="A54" s="42" t="s">
        <v>22</v>
      </c>
      <c r="B54" s="43" t="s">
        <v>65</v>
      </c>
      <c r="C54" s="44">
        <f t="shared" si="24"/>
        <v>140</v>
      </c>
      <c r="D54" s="44">
        <f>+G54+J54</f>
        <v>0</v>
      </c>
      <c r="E54" s="44">
        <f>+H54+K54</f>
        <v>140</v>
      </c>
      <c r="F54" s="44">
        <f t="shared" si="26"/>
        <v>0</v>
      </c>
      <c r="G54" s="44"/>
      <c r="H54" s="44"/>
      <c r="I54" s="44">
        <f t="shared" si="27"/>
        <v>140</v>
      </c>
      <c r="J54" s="44"/>
      <c r="K54" s="44">
        <v>140</v>
      </c>
      <c r="L54" s="44">
        <f t="shared" si="8"/>
        <v>0</v>
      </c>
      <c r="M54" s="44"/>
      <c r="N54" s="44">
        <v>0</v>
      </c>
      <c r="O54" s="35">
        <f t="shared" si="9"/>
        <v>0</v>
      </c>
      <c r="P54" s="35"/>
      <c r="Q54" s="35">
        <f t="shared" si="10"/>
        <v>0</v>
      </c>
      <c r="R54" s="46"/>
    </row>
    <row r="55" spans="1:18" ht="21.75" customHeight="1" x14ac:dyDescent="0.25">
      <c r="A55" s="42">
        <v>7</v>
      </c>
      <c r="B55" s="43" t="s">
        <v>66</v>
      </c>
      <c r="C55" s="44">
        <f t="shared" ref="C55:N55" si="32">SUM(C56:C58)</f>
        <v>490</v>
      </c>
      <c r="D55" s="44">
        <f t="shared" si="32"/>
        <v>0</v>
      </c>
      <c r="E55" s="44">
        <f t="shared" si="32"/>
        <v>490</v>
      </c>
      <c r="F55" s="44">
        <f t="shared" si="32"/>
        <v>0</v>
      </c>
      <c r="G55" s="44">
        <f t="shared" si="32"/>
        <v>0</v>
      </c>
      <c r="H55" s="44">
        <f t="shared" si="32"/>
        <v>0</v>
      </c>
      <c r="I55" s="44">
        <f t="shared" si="32"/>
        <v>490</v>
      </c>
      <c r="J55" s="44">
        <f t="shared" si="32"/>
        <v>0</v>
      </c>
      <c r="K55" s="44">
        <f t="shared" si="32"/>
        <v>490</v>
      </c>
      <c r="L55" s="44">
        <f t="shared" si="8"/>
        <v>51</v>
      </c>
      <c r="M55" s="44">
        <f t="shared" si="32"/>
        <v>0</v>
      </c>
      <c r="N55" s="44">
        <f t="shared" si="32"/>
        <v>51</v>
      </c>
      <c r="O55" s="35">
        <f t="shared" si="9"/>
        <v>0.10408163265306122</v>
      </c>
      <c r="P55" s="35"/>
      <c r="Q55" s="35">
        <f t="shared" si="10"/>
        <v>0.10408163265306122</v>
      </c>
      <c r="R55" s="46"/>
    </row>
    <row r="56" spans="1:18" ht="25.5" x14ac:dyDescent="0.25">
      <c r="A56" s="42" t="s">
        <v>22</v>
      </c>
      <c r="B56" s="43" t="s">
        <v>57</v>
      </c>
      <c r="C56" s="44">
        <f t="shared" si="24"/>
        <v>100</v>
      </c>
      <c r="D56" s="44">
        <f t="shared" ref="D56:E58" si="33">+G56+J56</f>
        <v>0</v>
      </c>
      <c r="E56" s="44">
        <f t="shared" si="33"/>
        <v>100</v>
      </c>
      <c r="F56" s="44">
        <f t="shared" si="26"/>
        <v>0</v>
      </c>
      <c r="G56" s="44"/>
      <c r="H56" s="44"/>
      <c r="I56" s="44">
        <f t="shared" si="27"/>
        <v>100</v>
      </c>
      <c r="J56" s="44"/>
      <c r="K56" s="44">
        <v>100</v>
      </c>
      <c r="L56" s="44">
        <f t="shared" si="8"/>
        <v>0</v>
      </c>
      <c r="M56" s="44"/>
      <c r="N56" s="44">
        <v>0</v>
      </c>
      <c r="O56" s="35">
        <f t="shared" si="9"/>
        <v>0</v>
      </c>
      <c r="P56" s="35"/>
      <c r="Q56" s="35">
        <f t="shared" si="10"/>
        <v>0</v>
      </c>
      <c r="R56" s="46"/>
    </row>
    <row r="57" spans="1:18" ht="51" x14ac:dyDescent="0.25">
      <c r="A57" s="42" t="s">
        <v>22</v>
      </c>
      <c r="B57" s="43" t="s">
        <v>67</v>
      </c>
      <c r="C57" s="44">
        <f t="shared" si="24"/>
        <v>300</v>
      </c>
      <c r="D57" s="44">
        <f t="shared" si="33"/>
        <v>0</v>
      </c>
      <c r="E57" s="44">
        <f t="shared" si="33"/>
        <v>300</v>
      </c>
      <c r="F57" s="44">
        <f t="shared" si="26"/>
        <v>0</v>
      </c>
      <c r="G57" s="44"/>
      <c r="H57" s="44"/>
      <c r="I57" s="44">
        <f t="shared" si="27"/>
        <v>300</v>
      </c>
      <c r="J57" s="44"/>
      <c r="K57" s="44">
        <v>300</v>
      </c>
      <c r="L57" s="44">
        <f t="shared" si="8"/>
        <v>51</v>
      </c>
      <c r="M57" s="44"/>
      <c r="N57" s="44">
        <v>51</v>
      </c>
      <c r="O57" s="35">
        <f t="shared" si="9"/>
        <v>0.17</v>
      </c>
      <c r="P57" s="35"/>
      <c r="Q57" s="35">
        <f t="shared" si="10"/>
        <v>0.17</v>
      </c>
      <c r="R57" s="46"/>
    </row>
    <row r="58" spans="1:18" ht="21.75" customHeight="1" x14ac:dyDescent="0.25">
      <c r="A58" s="42" t="s">
        <v>22</v>
      </c>
      <c r="B58" s="43" t="s">
        <v>47</v>
      </c>
      <c r="C58" s="44">
        <f t="shared" si="24"/>
        <v>90</v>
      </c>
      <c r="D58" s="44">
        <f t="shared" si="33"/>
        <v>0</v>
      </c>
      <c r="E58" s="44">
        <f t="shared" si="33"/>
        <v>90</v>
      </c>
      <c r="F58" s="44">
        <f t="shared" si="26"/>
        <v>0</v>
      </c>
      <c r="G58" s="44"/>
      <c r="H58" s="44"/>
      <c r="I58" s="44">
        <f t="shared" si="27"/>
        <v>90</v>
      </c>
      <c r="J58" s="44"/>
      <c r="K58" s="44">
        <v>90</v>
      </c>
      <c r="L58" s="44">
        <f t="shared" si="8"/>
        <v>0</v>
      </c>
      <c r="M58" s="44"/>
      <c r="N58" s="44">
        <v>0</v>
      </c>
      <c r="O58" s="35">
        <f t="shared" si="9"/>
        <v>0</v>
      </c>
      <c r="P58" s="35"/>
      <c r="Q58" s="35">
        <f t="shared" si="10"/>
        <v>0</v>
      </c>
      <c r="R58" s="46"/>
    </row>
    <row r="59" spans="1:18" ht="21.75" customHeight="1" x14ac:dyDescent="0.25">
      <c r="A59" s="42">
        <v>8</v>
      </c>
      <c r="B59" s="43" t="s">
        <v>68</v>
      </c>
      <c r="C59" s="44">
        <f t="shared" ref="C59:N59" si="34">SUM(C60:C61)</f>
        <v>120</v>
      </c>
      <c r="D59" s="44">
        <f t="shared" si="34"/>
        <v>0</v>
      </c>
      <c r="E59" s="44">
        <f t="shared" si="34"/>
        <v>120</v>
      </c>
      <c r="F59" s="44">
        <f t="shared" si="34"/>
        <v>0</v>
      </c>
      <c r="G59" s="44">
        <f t="shared" si="34"/>
        <v>0</v>
      </c>
      <c r="H59" s="44">
        <f t="shared" si="34"/>
        <v>0</v>
      </c>
      <c r="I59" s="44">
        <f t="shared" si="34"/>
        <v>120</v>
      </c>
      <c r="J59" s="44">
        <f t="shared" si="34"/>
        <v>0</v>
      </c>
      <c r="K59" s="44">
        <f t="shared" si="34"/>
        <v>120</v>
      </c>
      <c r="L59" s="44">
        <f t="shared" si="8"/>
        <v>0</v>
      </c>
      <c r="M59" s="44">
        <f t="shared" si="34"/>
        <v>0</v>
      </c>
      <c r="N59" s="44">
        <f t="shared" si="34"/>
        <v>0</v>
      </c>
      <c r="O59" s="35">
        <f t="shared" si="9"/>
        <v>0</v>
      </c>
      <c r="P59" s="35"/>
      <c r="Q59" s="35">
        <f t="shared" si="10"/>
        <v>0</v>
      </c>
      <c r="R59" s="46"/>
    </row>
    <row r="60" spans="1:18" ht="25.5" x14ac:dyDescent="0.25">
      <c r="A60" s="42" t="s">
        <v>22</v>
      </c>
      <c r="B60" s="43" t="s">
        <v>57</v>
      </c>
      <c r="C60" s="44">
        <f t="shared" ref="C60" si="35">SUM(D60:E60)</f>
        <v>100</v>
      </c>
      <c r="D60" s="44">
        <f>+G60+J60</f>
        <v>0</v>
      </c>
      <c r="E60" s="44">
        <f>+H60+K60</f>
        <v>100</v>
      </c>
      <c r="F60" s="44">
        <f t="shared" ref="F60" si="36">SUM(G60:H60)</f>
        <v>0</v>
      </c>
      <c r="G60" s="44"/>
      <c r="H60" s="44"/>
      <c r="I60" s="44">
        <f t="shared" ref="I60" si="37">SUM(J60:K60)</f>
        <v>100</v>
      </c>
      <c r="J60" s="44"/>
      <c r="K60" s="44">
        <v>100</v>
      </c>
      <c r="L60" s="44">
        <f t="shared" si="8"/>
        <v>0</v>
      </c>
      <c r="M60" s="44"/>
      <c r="N60" s="44">
        <v>0</v>
      </c>
      <c r="O60" s="35">
        <f t="shared" si="9"/>
        <v>0</v>
      </c>
      <c r="P60" s="35"/>
      <c r="Q60" s="35">
        <f t="shared" si="10"/>
        <v>0</v>
      </c>
      <c r="R60" s="46"/>
    </row>
    <row r="61" spans="1:18" ht="21.75" customHeight="1" x14ac:dyDescent="0.25">
      <c r="A61" s="42" t="s">
        <v>22</v>
      </c>
      <c r="B61" s="43" t="s">
        <v>47</v>
      </c>
      <c r="C61" s="44">
        <f t="shared" si="24"/>
        <v>20</v>
      </c>
      <c r="D61" s="44">
        <f>+G61+J61</f>
        <v>0</v>
      </c>
      <c r="E61" s="44">
        <f>+H61+K61</f>
        <v>20</v>
      </c>
      <c r="F61" s="44">
        <f t="shared" si="26"/>
        <v>0</v>
      </c>
      <c r="G61" s="44"/>
      <c r="H61" s="44"/>
      <c r="I61" s="44">
        <f t="shared" si="27"/>
        <v>20</v>
      </c>
      <c r="J61" s="44"/>
      <c r="K61" s="44">
        <v>20</v>
      </c>
      <c r="L61" s="44">
        <f t="shared" si="8"/>
        <v>0</v>
      </c>
      <c r="M61" s="44"/>
      <c r="N61" s="44">
        <v>0</v>
      </c>
      <c r="O61" s="35">
        <f t="shared" si="9"/>
        <v>0</v>
      </c>
      <c r="P61" s="35"/>
      <c r="Q61" s="35">
        <f t="shared" si="10"/>
        <v>0</v>
      </c>
      <c r="R61" s="46"/>
    </row>
    <row r="62" spans="1:18" ht="27" customHeight="1" x14ac:dyDescent="0.25">
      <c r="A62" s="42">
        <v>9</v>
      </c>
      <c r="B62" s="43" t="s">
        <v>69</v>
      </c>
      <c r="C62" s="44">
        <f t="shared" ref="C62:N62" si="38">C63</f>
        <v>100</v>
      </c>
      <c r="D62" s="44">
        <f t="shared" si="38"/>
        <v>0</v>
      </c>
      <c r="E62" s="44">
        <f t="shared" si="38"/>
        <v>100</v>
      </c>
      <c r="F62" s="44">
        <f t="shared" si="38"/>
        <v>0</v>
      </c>
      <c r="G62" s="44">
        <f t="shared" si="38"/>
        <v>0</v>
      </c>
      <c r="H62" s="44">
        <f t="shared" si="38"/>
        <v>0</v>
      </c>
      <c r="I62" s="44">
        <f t="shared" si="38"/>
        <v>100</v>
      </c>
      <c r="J62" s="44">
        <f t="shared" si="38"/>
        <v>0</v>
      </c>
      <c r="K62" s="44">
        <f t="shared" si="38"/>
        <v>100</v>
      </c>
      <c r="L62" s="44">
        <f t="shared" si="8"/>
        <v>0</v>
      </c>
      <c r="M62" s="44">
        <f t="shared" si="38"/>
        <v>0</v>
      </c>
      <c r="N62" s="44">
        <f t="shared" si="38"/>
        <v>0</v>
      </c>
      <c r="O62" s="35">
        <f t="shared" si="9"/>
        <v>0</v>
      </c>
      <c r="P62" s="35"/>
      <c r="Q62" s="35">
        <f t="shared" si="10"/>
        <v>0</v>
      </c>
      <c r="R62" s="46"/>
    </row>
    <row r="63" spans="1:18" ht="38.25" x14ac:dyDescent="0.25">
      <c r="A63" s="42" t="s">
        <v>22</v>
      </c>
      <c r="B63" s="43" t="s">
        <v>70</v>
      </c>
      <c r="C63" s="44">
        <f t="shared" ref="C63" si="39">SUM(D63:E63)</f>
        <v>100</v>
      </c>
      <c r="D63" s="44">
        <f>+G63+J63</f>
        <v>0</v>
      </c>
      <c r="E63" s="44">
        <f>+H63+K63</f>
        <v>100</v>
      </c>
      <c r="F63" s="44">
        <f t="shared" ref="F63" si="40">SUM(G63:H63)</f>
        <v>0</v>
      </c>
      <c r="G63" s="44"/>
      <c r="H63" s="44"/>
      <c r="I63" s="44">
        <f t="shared" ref="I63" si="41">SUM(J63:K63)</f>
        <v>100</v>
      </c>
      <c r="J63" s="44"/>
      <c r="K63" s="44">
        <v>100</v>
      </c>
      <c r="L63" s="44">
        <f t="shared" si="8"/>
        <v>0</v>
      </c>
      <c r="M63" s="44"/>
      <c r="N63" s="44">
        <v>0</v>
      </c>
      <c r="O63" s="35">
        <f t="shared" si="9"/>
        <v>0</v>
      </c>
      <c r="P63" s="35"/>
      <c r="Q63" s="35">
        <f t="shared" si="10"/>
        <v>0</v>
      </c>
      <c r="R63" s="46"/>
    </row>
    <row r="64" spans="1:18" ht="26.25" customHeight="1" x14ac:dyDescent="0.25">
      <c r="A64" s="42">
        <v>10</v>
      </c>
      <c r="B64" s="43" t="s">
        <v>71</v>
      </c>
      <c r="C64" s="44">
        <f t="shared" ref="C64:N64" si="42">SUM(C65:C66)</f>
        <v>380</v>
      </c>
      <c r="D64" s="44">
        <f t="shared" si="42"/>
        <v>0</v>
      </c>
      <c r="E64" s="44">
        <f t="shared" si="42"/>
        <v>380</v>
      </c>
      <c r="F64" s="44">
        <f t="shared" si="42"/>
        <v>0</v>
      </c>
      <c r="G64" s="44">
        <f t="shared" si="42"/>
        <v>0</v>
      </c>
      <c r="H64" s="44">
        <f t="shared" si="42"/>
        <v>0</v>
      </c>
      <c r="I64" s="44">
        <f t="shared" si="42"/>
        <v>380</v>
      </c>
      <c r="J64" s="44">
        <f t="shared" si="42"/>
        <v>0</v>
      </c>
      <c r="K64" s="44">
        <f t="shared" si="42"/>
        <v>380</v>
      </c>
      <c r="L64" s="44">
        <f t="shared" si="8"/>
        <v>0</v>
      </c>
      <c r="M64" s="44">
        <f t="shared" si="42"/>
        <v>0</v>
      </c>
      <c r="N64" s="44">
        <f t="shared" si="42"/>
        <v>0</v>
      </c>
      <c r="O64" s="35">
        <f t="shared" si="9"/>
        <v>0</v>
      </c>
      <c r="P64" s="35"/>
      <c r="Q64" s="35">
        <f t="shared" si="10"/>
        <v>0</v>
      </c>
      <c r="R64" s="46"/>
    </row>
    <row r="65" spans="1:18" ht="30" customHeight="1" x14ac:dyDescent="0.25">
      <c r="A65" s="42" t="s">
        <v>22</v>
      </c>
      <c r="B65" s="43" t="s">
        <v>72</v>
      </c>
      <c r="C65" s="44">
        <f t="shared" ref="C65" si="43">SUM(D65:E65)</f>
        <v>300</v>
      </c>
      <c r="D65" s="44">
        <f>+G65+J65</f>
        <v>0</v>
      </c>
      <c r="E65" s="44">
        <f>+H65+K65</f>
        <v>300</v>
      </c>
      <c r="F65" s="44">
        <f t="shared" ref="F65" si="44">SUM(G65:H65)</f>
        <v>0</v>
      </c>
      <c r="G65" s="44"/>
      <c r="H65" s="44"/>
      <c r="I65" s="44">
        <f t="shared" ref="I65" si="45">SUM(J65:K65)</f>
        <v>300</v>
      </c>
      <c r="J65" s="44"/>
      <c r="K65" s="44">
        <v>300</v>
      </c>
      <c r="L65" s="44">
        <f t="shared" si="8"/>
        <v>0</v>
      </c>
      <c r="M65" s="44"/>
      <c r="N65" s="44">
        <v>0</v>
      </c>
      <c r="O65" s="35">
        <f t="shared" si="9"/>
        <v>0</v>
      </c>
      <c r="P65" s="35"/>
      <c r="Q65" s="35">
        <f t="shared" si="10"/>
        <v>0</v>
      </c>
      <c r="R65" s="46"/>
    </row>
    <row r="66" spans="1:18" ht="23.25" customHeight="1" x14ac:dyDescent="0.25">
      <c r="A66" s="42" t="s">
        <v>22</v>
      </c>
      <c r="B66" s="43" t="s">
        <v>73</v>
      </c>
      <c r="C66" s="44">
        <f t="shared" si="24"/>
        <v>80</v>
      </c>
      <c r="D66" s="44">
        <f>+G66+J66</f>
        <v>0</v>
      </c>
      <c r="E66" s="44">
        <f>+H66+K66</f>
        <v>80</v>
      </c>
      <c r="F66" s="44">
        <f t="shared" si="26"/>
        <v>0</v>
      </c>
      <c r="G66" s="44"/>
      <c r="H66" s="44"/>
      <c r="I66" s="44">
        <f t="shared" si="27"/>
        <v>80</v>
      </c>
      <c r="J66" s="44"/>
      <c r="K66" s="44">
        <v>80</v>
      </c>
      <c r="L66" s="44">
        <f t="shared" si="8"/>
        <v>0</v>
      </c>
      <c r="M66" s="44"/>
      <c r="N66" s="44">
        <v>0</v>
      </c>
      <c r="O66" s="35">
        <f t="shared" si="9"/>
        <v>0</v>
      </c>
      <c r="P66" s="35"/>
      <c r="Q66" s="35">
        <f t="shared" si="10"/>
        <v>0</v>
      </c>
      <c r="R66" s="46"/>
    </row>
    <row r="67" spans="1:18" ht="21.75" customHeight="1" x14ac:dyDescent="0.25">
      <c r="A67" s="42">
        <v>11</v>
      </c>
      <c r="B67" s="43" t="s">
        <v>74</v>
      </c>
      <c r="C67" s="44">
        <f t="shared" ref="C67:N67" si="46">SUM(C68:C69)</f>
        <v>120</v>
      </c>
      <c r="D67" s="44">
        <f t="shared" si="46"/>
        <v>0</v>
      </c>
      <c r="E67" s="44">
        <f t="shared" si="46"/>
        <v>120</v>
      </c>
      <c r="F67" s="44">
        <f t="shared" si="46"/>
        <v>0</v>
      </c>
      <c r="G67" s="44">
        <f t="shared" si="46"/>
        <v>0</v>
      </c>
      <c r="H67" s="44">
        <f t="shared" si="46"/>
        <v>0</v>
      </c>
      <c r="I67" s="44">
        <f t="shared" si="46"/>
        <v>120</v>
      </c>
      <c r="J67" s="44">
        <f t="shared" si="46"/>
        <v>0</v>
      </c>
      <c r="K67" s="44">
        <f t="shared" si="46"/>
        <v>120</v>
      </c>
      <c r="L67" s="44">
        <f t="shared" si="8"/>
        <v>120</v>
      </c>
      <c r="M67" s="44">
        <f t="shared" si="46"/>
        <v>0</v>
      </c>
      <c r="N67" s="44">
        <f t="shared" si="46"/>
        <v>120</v>
      </c>
      <c r="O67" s="35">
        <f t="shared" si="9"/>
        <v>1</v>
      </c>
      <c r="P67" s="35"/>
      <c r="Q67" s="35">
        <f t="shared" si="10"/>
        <v>1</v>
      </c>
      <c r="R67" s="46"/>
    </row>
    <row r="68" spans="1:18" ht="39.75" customHeight="1" x14ac:dyDescent="0.25">
      <c r="A68" s="42" t="s">
        <v>22</v>
      </c>
      <c r="B68" s="43" t="s">
        <v>75</v>
      </c>
      <c r="C68" s="44">
        <f t="shared" si="24"/>
        <v>100</v>
      </c>
      <c r="D68" s="44">
        <f>+G68+J68</f>
        <v>0</v>
      </c>
      <c r="E68" s="44">
        <f>+H68+K68</f>
        <v>100</v>
      </c>
      <c r="F68" s="44">
        <f t="shared" si="26"/>
        <v>0</v>
      </c>
      <c r="G68" s="44"/>
      <c r="H68" s="44"/>
      <c r="I68" s="44">
        <f t="shared" si="27"/>
        <v>100</v>
      </c>
      <c r="J68" s="44"/>
      <c r="K68" s="44">
        <v>100</v>
      </c>
      <c r="L68" s="44">
        <f t="shared" si="8"/>
        <v>100</v>
      </c>
      <c r="M68" s="44"/>
      <c r="N68" s="44">
        <v>100</v>
      </c>
      <c r="O68" s="35">
        <f t="shared" si="9"/>
        <v>1</v>
      </c>
      <c r="P68" s="35"/>
      <c r="Q68" s="35">
        <f t="shared" si="10"/>
        <v>1</v>
      </c>
      <c r="R68" s="46"/>
    </row>
    <row r="69" spans="1:18" ht="21.75" customHeight="1" x14ac:dyDescent="0.25">
      <c r="A69" s="42" t="s">
        <v>22</v>
      </c>
      <c r="B69" s="43" t="s">
        <v>47</v>
      </c>
      <c r="C69" s="44">
        <f t="shared" si="24"/>
        <v>20</v>
      </c>
      <c r="D69" s="44">
        <f>+G69+J69</f>
        <v>0</v>
      </c>
      <c r="E69" s="44">
        <f>+H69+K69</f>
        <v>20</v>
      </c>
      <c r="F69" s="44">
        <f t="shared" si="26"/>
        <v>0</v>
      </c>
      <c r="G69" s="44"/>
      <c r="H69" s="44"/>
      <c r="I69" s="44">
        <f t="shared" si="27"/>
        <v>20</v>
      </c>
      <c r="J69" s="44"/>
      <c r="K69" s="44">
        <v>20</v>
      </c>
      <c r="L69" s="44">
        <f t="shared" si="8"/>
        <v>20</v>
      </c>
      <c r="M69" s="44"/>
      <c r="N69" s="44">
        <v>20</v>
      </c>
      <c r="O69" s="35">
        <f t="shared" si="9"/>
        <v>1</v>
      </c>
      <c r="P69" s="35"/>
      <c r="Q69" s="35">
        <f t="shared" si="10"/>
        <v>1</v>
      </c>
      <c r="R69" s="46"/>
    </row>
    <row r="70" spans="1:18" ht="21.75" customHeight="1" x14ac:dyDescent="0.25">
      <c r="A70" s="42">
        <v>12</v>
      </c>
      <c r="B70" s="43" t="s">
        <v>76</v>
      </c>
      <c r="C70" s="44">
        <f t="shared" ref="C70:N70" si="47">SUM(C71:C75)</f>
        <v>650</v>
      </c>
      <c r="D70" s="44">
        <f t="shared" si="47"/>
        <v>0</v>
      </c>
      <c r="E70" s="44">
        <f t="shared" si="47"/>
        <v>650</v>
      </c>
      <c r="F70" s="44">
        <f t="shared" si="47"/>
        <v>0</v>
      </c>
      <c r="G70" s="44">
        <f t="shared" si="47"/>
        <v>0</v>
      </c>
      <c r="H70" s="44">
        <f t="shared" si="47"/>
        <v>0</v>
      </c>
      <c r="I70" s="44">
        <f t="shared" si="47"/>
        <v>650</v>
      </c>
      <c r="J70" s="44">
        <f t="shared" si="47"/>
        <v>0</v>
      </c>
      <c r="K70" s="44">
        <f t="shared" si="47"/>
        <v>650</v>
      </c>
      <c r="L70" s="44">
        <f t="shared" si="8"/>
        <v>281</v>
      </c>
      <c r="M70" s="44">
        <f t="shared" si="47"/>
        <v>0</v>
      </c>
      <c r="N70" s="44">
        <f t="shared" si="47"/>
        <v>281</v>
      </c>
      <c r="O70" s="35">
        <f t="shared" si="9"/>
        <v>0.43230769230769228</v>
      </c>
      <c r="P70" s="35"/>
      <c r="Q70" s="35">
        <f t="shared" si="10"/>
        <v>0.43230769230769228</v>
      </c>
      <c r="R70" s="46"/>
    </row>
    <row r="71" spans="1:18" ht="38.25" x14ac:dyDescent="0.25">
      <c r="A71" s="42" t="s">
        <v>22</v>
      </c>
      <c r="B71" s="43" t="s">
        <v>77</v>
      </c>
      <c r="C71" s="44">
        <f t="shared" ref="C71:C74" si="48">SUM(D71:E71)</f>
        <v>100</v>
      </c>
      <c r="D71" s="44">
        <f t="shared" ref="D71:E75" si="49">+G71+J71</f>
        <v>0</v>
      </c>
      <c r="E71" s="44">
        <f t="shared" si="49"/>
        <v>100</v>
      </c>
      <c r="F71" s="44">
        <f t="shared" ref="F71:F74" si="50">SUM(G71:H71)</f>
        <v>0</v>
      </c>
      <c r="G71" s="44"/>
      <c r="H71" s="44"/>
      <c r="I71" s="44">
        <f t="shared" ref="I71:I74" si="51">SUM(J71:K71)</f>
        <v>100</v>
      </c>
      <c r="J71" s="44"/>
      <c r="K71" s="44">
        <v>100</v>
      </c>
      <c r="L71" s="44">
        <f t="shared" si="8"/>
        <v>100</v>
      </c>
      <c r="M71" s="44"/>
      <c r="N71" s="44">
        <v>100</v>
      </c>
      <c r="O71" s="35">
        <f t="shared" si="9"/>
        <v>1</v>
      </c>
      <c r="P71" s="35"/>
      <c r="Q71" s="35">
        <f t="shared" si="10"/>
        <v>1</v>
      </c>
      <c r="R71" s="46"/>
    </row>
    <row r="72" spans="1:18" ht="25.5" x14ac:dyDescent="0.25">
      <c r="A72" s="42" t="s">
        <v>22</v>
      </c>
      <c r="B72" s="43" t="s">
        <v>78</v>
      </c>
      <c r="C72" s="44">
        <f t="shared" si="48"/>
        <v>250</v>
      </c>
      <c r="D72" s="44">
        <f t="shared" si="49"/>
        <v>0</v>
      </c>
      <c r="E72" s="44">
        <f t="shared" si="49"/>
        <v>250</v>
      </c>
      <c r="F72" s="44">
        <f t="shared" si="50"/>
        <v>0</v>
      </c>
      <c r="G72" s="44"/>
      <c r="H72" s="44"/>
      <c r="I72" s="44">
        <f t="shared" si="51"/>
        <v>250</v>
      </c>
      <c r="J72" s="44"/>
      <c r="K72" s="44">
        <v>250</v>
      </c>
      <c r="L72" s="44">
        <f t="shared" si="8"/>
        <v>101</v>
      </c>
      <c r="M72" s="44"/>
      <c r="N72" s="44">
        <v>101</v>
      </c>
      <c r="O72" s="35">
        <f t="shared" si="9"/>
        <v>0.40400000000000003</v>
      </c>
      <c r="P72" s="35"/>
      <c r="Q72" s="35">
        <f t="shared" si="10"/>
        <v>0.40400000000000003</v>
      </c>
      <c r="R72" s="46"/>
    </row>
    <row r="73" spans="1:18" ht="25.5" x14ac:dyDescent="0.25">
      <c r="A73" s="42" t="s">
        <v>22</v>
      </c>
      <c r="B73" s="43" t="s">
        <v>72</v>
      </c>
      <c r="C73" s="44">
        <f t="shared" si="48"/>
        <v>200</v>
      </c>
      <c r="D73" s="44">
        <f t="shared" si="49"/>
        <v>0</v>
      </c>
      <c r="E73" s="44">
        <f t="shared" si="49"/>
        <v>200</v>
      </c>
      <c r="F73" s="44">
        <f t="shared" si="50"/>
        <v>0</v>
      </c>
      <c r="G73" s="44"/>
      <c r="H73" s="44"/>
      <c r="I73" s="44">
        <f t="shared" si="51"/>
        <v>200</v>
      </c>
      <c r="J73" s="44"/>
      <c r="K73" s="44">
        <v>200</v>
      </c>
      <c r="L73" s="44">
        <f t="shared" si="8"/>
        <v>0</v>
      </c>
      <c r="M73" s="44"/>
      <c r="N73" s="44">
        <v>0</v>
      </c>
      <c r="O73" s="35">
        <f t="shared" si="9"/>
        <v>0</v>
      </c>
      <c r="P73" s="35"/>
      <c r="Q73" s="35">
        <f t="shared" si="10"/>
        <v>0</v>
      </c>
      <c r="R73" s="46"/>
    </row>
    <row r="74" spans="1:18" ht="21.75" customHeight="1" x14ac:dyDescent="0.25">
      <c r="A74" s="42" t="s">
        <v>22</v>
      </c>
      <c r="B74" s="43" t="s">
        <v>73</v>
      </c>
      <c r="C74" s="44">
        <f t="shared" si="48"/>
        <v>80</v>
      </c>
      <c r="D74" s="44">
        <f t="shared" si="49"/>
        <v>0</v>
      </c>
      <c r="E74" s="44">
        <f t="shared" si="49"/>
        <v>80</v>
      </c>
      <c r="F74" s="44">
        <f t="shared" si="50"/>
        <v>0</v>
      </c>
      <c r="G74" s="44"/>
      <c r="H74" s="44"/>
      <c r="I74" s="44">
        <f t="shared" si="51"/>
        <v>80</v>
      </c>
      <c r="J74" s="44"/>
      <c r="K74" s="44">
        <v>80</v>
      </c>
      <c r="L74" s="44">
        <f t="shared" si="8"/>
        <v>80</v>
      </c>
      <c r="M74" s="44"/>
      <c r="N74" s="44">
        <v>80</v>
      </c>
      <c r="O74" s="35">
        <f t="shared" si="9"/>
        <v>1</v>
      </c>
      <c r="P74" s="35"/>
      <c r="Q74" s="35">
        <f t="shared" si="10"/>
        <v>1</v>
      </c>
      <c r="R74" s="46"/>
    </row>
    <row r="75" spans="1:18" ht="21.75" customHeight="1" x14ac:dyDescent="0.25">
      <c r="A75" s="42" t="s">
        <v>22</v>
      </c>
      <c r="B75" s="43" t="s">
        <v>47</v>
      </c>
      <c r="C75" s="44">
        <f t="shared" si="24"/>
        <v>20</v>
      </c>
      <c r="D75" s="44">
        <f t="shared" si="49"/>
        <v>0</v>
      </c>
      <c r="E75" s="44">
        <f t="shared" si="49"/>
        <v>20</v>
      </c>
      <c r="F75" s="44">
        <f t="shared" si="26"/>
        <v>0</v>
      </c>
      <c r="G75" s="44"/>
      <c r="H75" s="44"/>
      <c r="I75" s="44">
        <f t="shared" si="27"/>
        <v>20</v>
      </c>
      <c r="J75" s="44"/>
      <c r="K75" s="44">
        <v>20</v>
      </c>
      <c r="L75" s="44">
        <f t="shared" si="8"/>
        <v>0</v>
      </c>
      <c r="M75" s="44"/>
      <c r="N75" s="44">
        <v>0</v>
      </c>
      <c r="O75" s="35">
        <f t="shared" si="9"/>
        <v>0</v>
      </c>
      <c r="P75" s="35"/>
      <c r="Q75" s="35">
        <f t="shared" si="10"/>
        <v>0</v>
      </c>
      <c r="R75" s="46"/>
    </row>
    <row r="76" spans="1:18" ht="23.25" customHeight="1" x14ac:dyDescent="0.25">
      <c r="A76" s="42">
        <v>13</v>
      </c>
      <c r="B76" s="43" t="s">
        <v>79</v>
      </c>
      <c r="C76" s="44">
        <f t="shared" ref="C76:N76" si="52">SUM(C77:C80)</f>
        <v>350</v>
      </c>
      <c r="D76" s="44">
        <f t="shared" si="52"/>
        <v>0</v>
      </c>
      <c r="E76" s="44">
        <f t="shared" si="52"/>
        <v>350</v>
      </c>
      <c r="F76" s="44">
        <f t="shared" si="52"/>
        <v>0</v>
      </c>
      <c r="G76" s="44">
        <f t="shared" si="52"/>
        <v>0</v>
      </c>
      <c r="H76" s="44">
        <f t="shared" si="52"/>
        <v>0</v>
      </c>
      <c r="I76" s="44">
        <f t="shared" si="52"/>
        <v>350</v>
      </c>
      <c r="J76" s="44">
        <f t="shared" si="52"/>
        <v>0</v>
      </c>
      <c r="K76" s="44">
        <f t="shared" si="52"/>
        <v>350</v>
      </c>
      <c r="L76" s="44">
        <f t="shared" si="8"/>
        <v>280</v>
      </c>
      <c r="M76" s="44">
        <f t="shared" si="52"/>
        <v>0</v>
      </c>
      <c r="N76" s="44">
        <f t="shared" si="52"/>
        <v>280</v>
      </c>
      <c r="O76" s="35">
        <f t="shared" si="9"/>
        <v>0.8</v>
      </c>
      <c r="P76" s="35"/>
      <c r="Q76" s="35">
        <f t="shared" si="10"/>
        <v>0.8</v>
      </c>
      <c r="R76" s="46"/>
    </row>
    <row r="77" spans="1:18" ht="38.25" x14ac:dyDescent="0.25">
      <c r="A77" s="42" t="s">
        <v>22</v>
      </c>
      <c r="B77" s="43" t="s">
        <v>80</v>
      </c>
      <c r="C77" s="44">
        <f t="shared" si="24"/>
        <v>100</v>
      </c>
      <c r="D77" s="44">
        <f t="shared" ref="D77:E80" si="53">+G77+J77</f>
        <v>0</v>
      </c>
      <c r="E77" s="44">
        <f t="shared" si="53"/>
        <v>100</v>
      </c>
      <c r="F77" s="44">
        <f t="shared" si="26"/>
        <v>0</v>
      </c>
      <c r="G77" s="44"/>
      <c r="H77" s="44"/>
      <c r="I77" s="44">
        <f t="shared" si="27"/>
        <v>100</v>
      </c>
      <c r="J77" s="44"/>
      <c r="K77" s="44">
        <v>100</v>
      </c>
      <c r="L77" s="44">
        <f t="shared" ref="L77:L137" si="54">SUM(M77:N77)</f>
        <v>100</v>
      </c>
      <c r="M77" s="44"/>
      <c r="N77" s="44">
        <v>100</v>
      </c>
      <c r="O77" s="35">
        <f t="shared" ref="O77:P138" si="55">L77/C77</f>
        <v>1</v>
      </c>
      <c r="P77" s="35"/>
      <c r="Q77" s="35">
        <f t="shared" ref="Q77:Q140" si="56">N77/E77</f>
        <v>1</v>
      </c>
      <c r="R77" s="46"/>
    </row>
    <row r="78" spans="1:18" ht="19.5" customHeight="1" x14ac:dyDescent="0.25">
      <c r="A78" s="42" t="s">
        <v>22</v>
      </c>
      <c r="B78" s="43" t="s">
        <v>73</v>
      </c>
      <c r="C78" s="44">
        <f t="shared" si="24"/>
        <v>80</v>
      </c>
      <c r="D78" s="44">
        <f t="shared" si="53"/>
        <v>0</v>
      </c>
      <c r="E78" s="44">
        <f t="shared" si="53"/>
        <v>80</v>
      </c>
      <c r="F78" s="44">
        <f t="shared" si="26"/>
        <v>0</v>
      </c>
      <c r="G78" s="44"/>
      <c r="H78" s="44"/>
      <c r="I78" s="44">
        <f t="shared" si="27"/>
        <v>80</v>
      </c>
      <c r="J78" s="44"/>
      <c r="K78" s="44">
        <v>80</v>
      </c>
      <c r="L78" s="44">
        <f t="shared" si="54"/>
        <v>80</v>
      </c>
      <c r="M78" s="44"/>
      <c r="N78" s="44">
        <v>80</v>
      </c>
      <c r="O78" s="35">
        <f t="shared" si="55"/>
        <v>1</v>
      </c>
      <c r="P78" s="35"/>
      <c r="Q78" s="35">
        <f t="shared" si="56"/>
        <v>1</v>
      </c>
      <c r="R78" s="46"/>
    </row>
    <row r="79" spans="1:18" ht="19.5" customHeight="1" x14ac:dyDescent="0.25">
      <c r="A79" s="42" t="s">
        <v>22</v>
      </c>
      <c r="B79" s="43" t="s">
        <v>81</v>
      </c>
      <c r="C79" s="44">
        <f t="shared" si="24"/>
        <v>150</v>
      </c>
      <c r="D79" s="44">
        <f t="shared" si="53"/>
        <v>0</v>
      </c>
      <c r="E79" s="44">
        <f t="shared" si="53"/>
        <v>150</v>
      </c>
      <c r="F79" s="44">
        <f t="shared" si="26"/>
        <v>0</v>
      </c>
      <c r="G79" s="44"/>
      <c r="H79" s="44"/>
      <c r="I79" s="44">
        <f t="shared" si="27"/>
        <v>150</v>
      </c>
      <c r="J79" s="44"/>
      <c r="K79" s="44">
        <v>150</v>
      </c>
      <c r="L79" s="44">
        <f t="shared" si="54"/>
        <v>100</v>
      </c>
      <c r="M79" s="44"/>
      <c r="N79" s="44">
        <v>100</v>
      </c>
      <c r="O79" s="35">
        <f t="shared" si="55"/>
        <v>0.66666666666666663</v>
      </c>
      <c r="P79" s="35"/>
      <c r="Q79" s="35">
        <f t="shared" si="56"/>
        <v>0.66666666666666663</v>
      </c>
      <c r="R79" s="46"/>
    </row>
    <row r="80" spans="1:18" ht="21.75" customHeight="1" x14ac:dyDescent="0.25">
      <c r="A80" s="42" t="s">
        <v>22</v>
      </c>
      <c r="B80" s="43" t="s">
        <v>47</v>
      </c>
      <c r="C80" s="44">
        <f t="shared" si="24"/>
        <v>20</v>
      </c>
      <c r="D80" s="44">
        <f t="shared" si="53"/>
        <v>0</v>
      </c>
      <c r="E80" s="44">
        <f t="shared" si="53"/>
        <v>20</v>
      </c>
      <c r="F80" s="44">
        <f t="shared" si="26"/>
        <v>0</v>
      </c>
      <c r="G80" s="44"/>
      <c r="H80" s="44"/>
      <c r="I80" s="44">
        <f t="shared" si="27"/>
        <v>20</v>
      </c>
      <c r="J80" s="44"/>
      <c r="K80" s="44">
        <v>20</v>
      </c>
      <c r="L80" s="44">
        <f t="shared" si="54"/>
        <v>0</v>
      </c>
      <c r="M80" s="44"/>
      <c r="N80" s="44">
        <v>0</v>
      </c>
      <c r="O80" s="35">
        <f t="shared" si="55"/>
        <v>0</v>
      </c>
      <c r="P80" s="35"/>
      <c r="Q80" s="35">
        <f t="shared" si="56"/>
        <v>0</v>
      </c>
      <c r="R80" s="46"/>
    </row>
    <row r="81" spans="1:18" ht="25.5" x14ac:dyDescent="0.25">
      <c r="A81" s="42">
        <v>14</v>
      </c>
      <c r="B81" s="43" t="s">
        <v>82</v>
      </c>
      <c r="C81" s="44">
        <f t="shared" ref="C81:N81" si="57">C82</f>
        <v>500</v>
      </c>
      <c r="D81" s="44">
        <f t="shared" si="57"/>
        <v>0</v>
      </c>
      <c r="E81" s="44">
        <f t="shared" si="57"/>
        <v>500</v>
      </c>
      <c r="F81" s="44">
        <f t="shared" si="57"/>
        <v>0</v>
      </c>
      <c r="G81" s="44">
        <f t="shared" si="57"/>
        <v>0</v>
      </c>
      <c r="H81" s="44">
        <f t="shared" si="57"/>
        <v>0</v>
      </c>
      <c r="I81" s="44">
        <f t="shared" si="57"/>
        <v>500</v>
      </c>
      <c r="J81" s="44">
        <f t="shared" si="57"/>
        <v>0</v>
      </c>
      <c r="K81" s="44">
        <f t="shared" si="57"/>
        <v>500</v>
      </c>
      <c r="L81" s="44">
        <f t="shared" si="54"/>
        <v>0</v>
      </c>
      <c r="M81" s="44">
        <f t="shared" si="57"/>
        <v>0</v>
      </c>
      <c r="N81" s="44">
        <f t="shared" si="57"/>
        <v>0</v>
      </c>
      <c r="O81" s="35">
        <f t="shared" si="55"/>
        <v>0</v>
      </c>
      <c r="P81" s="35"/>
      <c r="Q81" s="35">
        <f t="shared" si="56"/>
        <v>0</v>
      </c>
      <c r="R81" s="46"/>
    </row>
    <row r="82" spans="1:18" ht="25.5" x14ac:dyDescent="0.25">
      <c r="A82" s="42" t="s">
        <v>22</v>
      </c>
      <c r="B82" s="43" t="s">
        <v>83</v>
      </c>
      <c r="C82" s="44">
        <f t="shared" si="24"/>
        <v>500</v>
      </c>
      <c r="D82" s="44">
        <f>+G82+J82</f>
        <v>0</v>
      </c>
      <c r="E82" s="44">
        <f>+H82+K82</f>
        <v>500</v>
      </c>
      <c r="F82" s="44">
        <f t="shared" si="26"/>
        <v>0</v>
      </c>
      <c r="G82" s="44"/>
      <c r="H82" s="44"/>
      <c r="I82" s="44">
        <f t="shared" si="27"/>
        <v>500</v>
      </c>
      <c r="J82" s="44"/>
      <c r="K82" s="44">
        <v>500</v>
      </c>
      <c r="L82" s="44">
        <f t="shared" si="54"/>
        <v>0</v>
      </c>
      <c r="M82" s="44"/>
      <c r="N82" s="44">
        <v>0</v>
      </c>
      <c r="O82" s="35">
        <f t="shared" si="55"/>
        <v>0</v>
      </c>
      <c r="P82" s="35"/>
      <c r="Q82" s="35">
        <f t="shared" si="56"/>
        <v>0</v>
      </c>
      <c r="R82" s="46"/>
    </row>
    <row r="83" spans="1:18" ht="21.75" customHeight="1" x14ac:dyDescent="0.25">
      <c r="A83" s="42">
        <v>15</v>
      </c>
      <c r="B83" s="43" t="s">
        <v>84</v>
      </c>
      <c r="C83" s="44">
        <f t="shared" ref="C83:N83" si="58">C84</f>
        <v>50</v>
      </c>
      <c r="D83" s="44">
        <f t="shared" si="58"/>
        <v>0</v>
      </c>
      <c r="E83" s="44">
        <f t="shared" si="58"/>
        <v>50</v>
      </c>
      <c r="F83" s="44">
        <f t="shared" si="58"/>
        <v>0</v>
      </c>
      <c r="G83" s="44">
        <f t="shared" si="58"/>
        <v>0</v>
      </c>
      <c r="H83" s="44">
        <f t="shared" si="58"/>
        <v>0</v>
      </c>
      <c r="I83" s="44">
        <f t="shared" si="58"/>
        <v>50</v>
      </c>
      <c r="J83" s="44">
        <f t="shared" si="58"/>
        <v>0</v>
      </c>
      <c r="K83" s="44">
        <f t="shared" si="58"/>
        <v>50</v>
      </c>
      <c r="L83" s="44">
        <f t="shared" si="54"/>
        <v>0</v>
      </c>
      <c r="M83" s="44">
        <f t="shared" si="58"/>
        <v>0</v>
      </c>
      <c r="N83" s="44">
        <f t="shared" si="58"/>
        <v>0</v>
      </c>
      <c r="O83" s="35">
        <f t="shared" si="55"/>
        <v>0</v>
      </c>
      <c r="P83" s="35"/>
      <c r="Q83" s="35">
        <f t="shared" si="56"/>
        <v>0</v>
      </c>
      <c r="R83" s="46"/>
    </row>
    <row r="84" spans="1:18" ht="21.75" customHeight="1" x14ac:dyDescent="0.25">
      <c r="A84" s="42" t="s">
        <v>22</v>
      </c>
      <c r="B84" s="43" t="s">
        <v>85</v>
      </c>
      <c r="C84" s="44">
        <f t="shared" ref="C84" si="59">SUM(D84:E84)</f>
        <v>50</v>
      </c>
      <c r="D84" s="44">
        <f>+G84+J84</f>
        <v>0</v>
      </c>
      <c r="E84" s="44">
        <f>+H84+K84</f>
        <v>50</v>
      </c>
      <c r="F84" s="44">
        <f t="shared" ref="F84" si="60">SUM(G84:H84)</f>
        <v>0</v>
      </c>
      <c r="G84" s="44"/>
      <c r="H84" s="44"/>
      <c r="I84" s="44">
        <f t="shared" ref="I84" si="61">SUM(J84:K84)</f>
        <v>50</v>
      </c>
      <c r="J84" s="44"/>
      <c r="K84" s="44">
        <v>50</v>
      </c>
      <c r="L84" s="44">
        <f t="shared" si="54"/>
        <v>0</v>
      </c>
      <c r="M84" s="44"/>
      <c r="N84" s="44">
        <v>0</v>
      </c>
      <c r="O84" s="35">
        <f t="shared" si="55"/>
        <v>0</v>
      </c>
      <c r="P84" s="35"/>
      <c r="Q84" s="35">
        <f t="shared" si="56"/>
        <v>0</v>
      </c>
      <c r="R84" s="46"/>
    </row>
    <row r="85" spans="1:18" ht="21.75" customHeight="1" x14ac:dyDescent="0.25">
      <c r="A85" s="42">
        <v>16</v>
      </c>
      <c r="B85" s="43" t="s">
        <v>86</v>
      </c>
      <c r="C85" s="44">
        <f t="shared" ref="C85:N85" si="62">SUM(C86:C87)</f>
        <v>850</v>
      </c>
      <c r="D85" s="44">
        <f t="shared" si="62"/>
        <v>0</v>
      </c>
      <c r="E85" s="44">
        <f t="shared" si="62"/>
        <v>850</v>
      </c>
      <c r="F85" s="44">
        <f t="shared" si="62"/>
        <v>0</v>
      </c>
      <c r="G85" s="44">
        <f t="shared" si="62"/>
        <v>0</v>
      </c>
      <c r="H85" s="44">
        <f t="shared" si="62"/>
        <v>0</v>
      </c>
      <c r="I85" s="44">
        <f t="shared" si="62"/>
        <v>850</v>
      </c>
      <c r="J85" s="44">
        <f t="shared" si="62"/>
        <v>0</v>
      </c>
      <c r="K85" s="44">
        <f t="shared" si="62"/>
        <v>850</v>
      </c>
      <c r="L85" s="44">
        <f t="shared" si="54"/>
        <v>0</v>
      </c>
      <c r="M85" s="44">
        <f t="shared" si="62"/>
        <v>0</v>
      </c>
      <c r="N85" s="44">
        <f t="shared" si="62"/>
        <v>0</v>
      </c>
      <c r="O85" s="35">
        <f t="shared" si="55"/>
        <v>0</v>
      </c>
      <c r="P85" s="35"/>
      <c r="Q85" s="35">
        <f t="shared" si="56"/>
        <v>0</v>
      </c>
      <c r="R85" s="46"/>
    </row>
    <row r="86" spans="1:18" ht="18" customHeight="1" x14ac:dyDescent="0.25">
      <c r="A86" s="42" t="s">
        <v>22</v>
      </c>
      <c r="B86" s="43" t="s">
        <v>87</v>
      </c>
      <c r="C86" s="44">
        <f t="shared" ref="C86" si="63">SUM(D86:E86)</f>
        <v>260</v>
      </c>
      <c r="D86" s="44">
        <f>+G86+J86</f>
        <v>0</v>
      </c>
      <c r="E86" s="44">
        <f>+H86+K86</f>
        <v>260</v>
      </c>
      <c r="F86" s="44">
        <f t="shared" ref="F86" si="64">SUM(G86:H86)</f>
        <v>0</v>
      </c>
      <c r="G86" s="44"/>
      <c r="H86" s="44"/>
      <c r="I86" s="44">
        <f t="shared" ref="I86" si="65">SUM(J86:K86)</f>
        <v>260</v>
      </c>
      <c r="J86" s="44"/>
      <c r="K86" s="44">
        <v>260</v>
      </c>
      <c r="L86" s="44">
        <f t="shared" si="54"/>
        <v>0</v>
      </c>
      <c r="M86" s="44"/>
      <c r="N86" s="44">
        <v>0</v>
      </c>
      <c r="O86" s="35">
        <f t="shared" si="55"/>
        <v>0</v>
      </c>
      <c r="P86" s="35"/>
      <c r="Q86" s="35">
        <f t="shared" si="56"/>
        <v>0</v>
      </c>
      <c r="R86" s="46"/>
    </row>
    <row r="87" spans="1:18" ht="18" customHeight="1" x14ac:dyDescent="0.25">
      <c r="A87" s="42" t="s">
        <v>22</v>
      </c>
      <c r="B87" s="43" t="s">
        <v>88</v>
      </c>
      <c r="C87" s="44">
        <f t="shared" si="24"/>
        <v>590</v>
      </c>
      <c r="D87" s="44">
        <f>+G87+J87</f>
        <v>0</v>
      </c>
      <c r="E87" s="44">
        <f>+H87+K87</f>
        <v>590</v>
      </c>
      <c r="F87" s="44">
        <f t="shared" si="26"/>
        <v>0</v>
      </c>
      <c r="G87" s="44"/>
      <c r="H87" s="44"/>
      <c r="I87" s="44">
        <f t="shared" si="27"/>
        <v>590</v>
      </c>
      <c r="J87" s="44"/>
      <c r="K87" s="44">
        <v>590</v>
      </c>
      <c r="L87" s="44">
        <f t="shared" si="54"/>
        <v>0</v>
      </c>
      <c r="M87" s="44"/>
      <c r="N87" s="44">
        <v>0</v>
      </c>
      <c r="O87" s="35">
        <f t="shared" si="55"/>
        <v>0</v>
      </c>
      <c r="P87" s="35"/>
      <c r="Q87" s="35">
        <f t="shared" si="56"/>
        <v>0</v>
      </c>
      <c r="R87" s="46"/>
    </row>
    <row r="88" spans="1:18" ht="25.5" x14ac:dyDescent="0.25">
      <c r="A88" s="42">
        <v>17</v>
      </c>
      <c r="B88" s="43" t="s">
        <v>89</v>
      </c>
      <c r="C88" s="44">
        <f t="shared" ref="C88:N88" si="66">SUM(C89:C91)</f>
        <v>1020</v>
      </c>
      <c r="D88" s="44">
        <f t="shared" si="66"/>
        <v>0</v>
      </c>
      <c r="E88" s="44">
        <f t="shared" si="66"/>
        <v>1020</v>
      </c>
      <c r="F88" s="44">
        <f t="shared" si="66"/>
        <v>0</v>
      </c>
      <c r="G88" s="44">
        <f t="shared" si="66"/>
        <v>0</v>
      </c>
      <c r="H88" s="44">
        <f t="shared" si="66"/>
        <v>0</v>
      </c>
      <c r="I88" s="44">
        <f t="shared" si="66"/>
        <v>1020</v>
      </c>
      <c r="J88" s="44">
        <f t="shared" si="66"/>
        <v>0</v>
      </c>
      <c r="K88" s="44">
        <f t="shared" si="66"/>
        <v>1020</v>
      </c>
      <c r="L88" s="44">
        <f t="shared" si="54"/>
        <v>408.4</v>
      </c>
      <c r="M88" s="44">
        <f t="shared" si="66"/>
        <v>0</v>
      </c>
      <c r="N88" s="44">
        <f t="shared" si="66"/>
        <v>408.4</v>
      </c>
      <c r="O88" s="35">
        <f t="shared" si="55"/>
        <v>0.4003921568627451</v>
      </c>
      <c r="P88" s="35"/>
      <c r="Q88" s="35">
        <f t="shared" si="56"/>
        <v>0.4003921568627451</v>
      </c>
      <c r="R88" s="46"/>
    </row>
    <row r="89" spans="1:18" ht="25.5" x14ac:dyDescent="0.25">
      <c r="A89" s="42" t="s">
        <v>22</v>
      </c>
      <c r="B89" s="43" t="s">
        <v>90</v>
      </c>
      <c r="C89" s="44">
        <f t="shared" si="24"/>
        <v>420</v>
      </c>
      <c r="D89" s="44">
        <f t="shared" ref="D89:E91" si="67">+G89+J89</f>
        <v>0</v>
      </c>
      <c r="E89" s="44">
        <f t="shared" si="67"/>
        <v>420</v>
      </c>
      <c r="F89" s="44">
        <f t="shared" si="26"/>
        <v>0</v>
      </c>
      <c r="G89" s="44"/>
      <c r="H89" s="44"/>
      <c r="I89" s="44">
        <f t="shared" si="27"/>
        <v>420</v>
      </c>
      <c r="J89" s="44"/>
      <c r="K89" s="44">
        <v>420</v>
      </c>
      <c r="L89" s="44">
        <f t="shared" si="54"/>
        <v>361</v>
      </c>
      <c r="M89" s="44"/>
      <c r="N89" s="44">
        <v>361</v>
      </c>
      <c r="O89" s="35">
        <f t="shared" si="55"/>
        <v>0.85952380952380958</v>
      </c>
      <c r="P89" s="35"/>
      <c r="Q89" s="35">
        <f t="shared" si="56"/>
        <v>0.85952380952380958</v>
      </c>
      <c r="R89" s="46"/>
    </row>
    <row r="90" spans="1:18" ht="38.25" x14ac:dyDescent="0.25">
      <c r="A90" s="42" t="s">
        <v>22</v>
      </c>
      <c r="B90" s="43" t="s">
        <v>91</v>
      </c>
      <c r="C90" s="44">
        <f t="shared" si="24"/>
        <v>100</v>
      </c>
      <c r="D90" s="44">
        <f t="shared" si="67"/>
        <v>0</v>
      </c>
      <c r="E90" s="44">
        <f t="shared" si="67"/>
        <v>100</v>
      </c>
      <c r="F90" s="44">
        <f t="shared" si="26"/>
        <v>0</v>
      </c>
      <c r="G90" s="44"/>
      <c r="H90" s="44"/>
      <c r="I90" s="44">
        <f t="shared" si="27"/>
        <v>100</v>
      </c>
      <c r="J90" s="44"/>
      <c r="K90" s="44">
        <v>100</v>
      </c>
      <c r="L90" s="44">
        <f t="shared" si="54"/>
        <v>47.4</v>
      </c>
      <c r="M90" s="44"/>
      <c r="N90" s="44">
        <v>47.4</v>
      </c>
      <c r="O90" s="35">
        <f t="shared" si="55"/>
        <v>0.47399999999999998</v>
      </c>
      <c r="P90" s="35"/>
      <c r="Q90" s="35">
        <f t="shared" si="56"/>
        <v>0.47399999999999998</v>
      </c>
      <c r="R90" s="46"/>
    </row>
    <row r="91" spans="1:18" ht="43.5" customHeight="1" x14ac:dyDescent="0.25">
      <c r="A91" s="42" t="s">
        <v>22</v>
      </c>
      <c r="B91" s="43" t="s">
        <v>92</v>
      </c>
      <c r="C91" s="44">
        <f t="shared" si="24"/>
        <v>500</v>
      </c>
      <c r="D91" s="44">
        <f t="shared" si="67"/>
        <v>0</v>
      </c>
      <c r="E91" s="44">
        <f t="shared" si="67"/>
        <v>500</v>
      </c>
      <c r="F91" s="44">
        <f t="shared" si="26"/>
        <v>0</v>
      </c>
      <c r="G91" s="44"/>
      <c r="H91" s="44"/>
      <c r="I91" s="44">
        <f t="shared" si="27"/>
        <v>500</v>
      </c>
      <c r="J91" s="44"/>
      <c r="K91" s="44">
        <v>500</v>
      </c>
      <c r="L91" s="44">
        <f t="shared" si="54"/>
        <v>0</v>
      </c>
      <c r="M91" s="44"/>
      <c r="N91" s="44">
        <v>0</v>
      </c>
      <c r="O91" s="35">
        <f t="shared" si="55"/>
        <v>0</v>
      </c>
      <c r="P91" s="35"/>
      <c r="Q91" s="35">
        <f t="shared" si="56"/>
        <v>0</v>
      </c>
      <c r="R91" s="46"/>
    </row>
    <row r="92" spans="1:18" ht="21.75" customHeight="1" x14ac:dyDescent="0.25">
      <c r="A92" s="42">
        <v>18</v>
      </c>
      <c r="B92" s="43" t="s">
        <v>93</v>
      </c>
      <c r="C92" s="44">
        <f t="shared" ref="C92:N92" si="68">SUM(C93:C94)</f>
        <v>170</v>
      </c>
      <c r="D92" s="44">
        <f t="shared" si="68"/>
        <v>0</v>
      </c>
      <c r="E92" s="44">
        <f t="shared" si="68"/>
        <v>170</v>
      </c>
      <c r="F92" s="44">
        <f t="shared" si="68"/>
        <v>0</v>
      </c>
      <c r="G92" s="44">
        <f t="shared" si="68"/>
        <v>0</v>
      </c>
      <c r="H92" s="44">
        <f t="shared" si="68"/>
        <v>0</v>
      </c>
      <c r="I92" s="44">
        <f t="shared" si="68"/>
        <v>170</v>
      </c>
      <c r="J92" s="44">
        <f t="shared" si="68"/>
        <v>0</v>
      </c>
      <c r="K92" s="44">
        <f t="shared" si="68"/>
        <v>170</v>
      </c>
      <c r="L92" s="44">
        <f t="shared" si="54"/>
        <v>0</v>
      </c>
      <c r="M92" s="44">
        <f t="shared" si="68"/>
        <v>0</v>
      </c>
      <c r="N92" s="44">
        <f t="shared" si="68"/>
        <v>0</v>
      </c>
      <c r="O92" s="35">
        <f t="shared" si="55"/>
        <v>0</v>
      </c>
      <c r="P92" s="35"/>
      <c r="Q92" s="35">
        <f t="shared" si="56"/>
        <v>0</v>
      </c>
      <c r="R92" s="46"/>
    </row>
    <row r="93" spans="1:18" ht="21.75" customHeight="1" x14ac:dyDescent="0.25">
      <c r="A93" s="42" t="s">
        <v>22</v>
      </c>
      <c r="B93" s="43" t="s">
        <v>73</v>
      </c>
      <c r="C93" s="44">
        <f t="shared" ref="C93" si="69">SUM(D93:E93)</f>
        <v>100</v>
      </c>
      <c r="D93" s="44">
        <f>+G93+J93</f>
        <v>0</v>
      </c>
      <c r="E93" s="44">
        <f>+H93+K93</f>
        <v>100</v>
      </c>
      <c r="F93" s="44">
        <f t="shared" ref="F93" si="70">SUM(G93:H93)</f>
        <v>0</v>
      </c>
      <c r="G93" s="44"/>
      <c r="H93" s="44"/>
      <c r="I93" s="44">
        <f t="shared" ref="I93" si="71">SUM(J93:K93)</f>
        <v>100</v>
      </c>
      <c r="J93" s="44"/>
      <c r="K93" s="44">
        <v>100</v>
      </c>
      <c r="L93" s="44">
        <f t="shared" si="54"/>
        <v>0</v>
      </c>
      <c r="M93" s="44"/>
      <c r="N93" s="44">
        <v>0</v>
      </c>
      <c r="O93" s="35">
        <f t="shared" si="55"/>
        <v>0</v>
      </c>
      <c r="P93" s="35"/>
      <c r="Q93" s="35">
        <f t="shared" si="56"/>
        <v>0</v>
      </c>
      <c r="R93" s="46"/>
    </row>
    <row r="94" spans="1:18" ht="21.75" customHeight="1" x14ac:dyDescent="0.25">
      <c r="A94" s="42" t="s">
        <v>22</v>
      </c>
      <c r="B94" s="43" t="s">
        <v>47</v>
      </c>
      <c r="C94" s="44">
        <f t="shared" si="24"/>
        <v>70</v>
      </c>
      <c r="D94" s="44">
        <f>+G94+J94</f>
        <v>0</v>
      </c>
      <c r="E94" s="44">
        <f>+H94+K94</f>
        <v>70</v>
      </c>
      <c r="F94" s="44">
        <f t="shared" si="26"/>
        <v>0</v>
      </c>
      <c r="G94" s="44"/>
      <c r="H94" s="44"/>
      <c r="I94" s="44">
        <f t="shared" si="27"/>
        <v>70</v>
      </c>
      <c r="J94" s="44"/>
      <c r="K94" s="44">
        <v>70</v>
      </c>
      <c r="L94" s="44">
        <f t="shared" si="54"/>
        <v>0</v>
      </c>
      <c r="M94" s="44"/>
      <c r="N94" s="44">
        <v>0</v>
      </c>
      <c r="O94" s="35">
        <f t="shared" si="55"/>
        <v>0</v>
      </c>
      <c r="P94" s="35"/>
      <c r="Q94" s="35">
        <f t="shared" si="56"/>
        <v>0</v>
      </c>
      <c r="R94" s="46"/>
    </row>
    <row r="95" spans="1:18" ht="21.75" customHeight="1" x14ac:dyDescent="0.25">
      <c r="A95" s="42">
        <v>19</v>
      </c>
      <c r="B95" s="43" t="s">
        <v>94</v>
      </c>
      <c r="C95" s="44">
        <f t="shared" ref="C95:N95" si="72">C96</f>
        <v>150</v>
      </c>
      <c r="D95" s="44">
        <f t="shared" si="72"/>
        <v>0</v>
      </c>
      <c r="E95" s="44">
        <f t="shared" si="72"/>
        <v>150</v>
      </c>
      <c r="F95" s="44">
        <f t="shared" si="72"/>
        <v>0</v>
      </c>
      <c r="G95" s="44">
        <f t="shared" si="72"/>
        <v>0</v>
      </c>
      <c r="H95" s="44">
        <f t="shared" si="72"/>
        <v>0</v>
      </c>
      <c r="I95" s="44">
        <f t="shared" si="72"/>
        <v>150</v>
      </c>
      <c r="J95" s="44">
        <f t="shared" si="72"/>
        <v>0</v>
      </c>
      <c r="K95" s="44">
        <f t="shared" si="72"/>
        <v>150</v>
      </c>
      <c r="L95" s="44">
        <f t="shared" si="54"/>
        <v>0</v>
      </c>
      <c r="M95" s="44">
        <f t="shared" si="72"/>
        <v>0</v>
      </c>
      <c r="N95" s="44">
        <f t="shared" si="72"/>
        <v>0</v>
      </c>
      <c r="O95" s="35">
        <f t="shared" si="55"/>
        <v>0</v>
      </c>
      <c r="P95" s="35"/>
      <c r="Q95" s="35">
        <f t="shared" si="56"/>
        <v>0</v>
      </c>
      <c r="R95" s="46"/>
    </row>
    <row r="96" spans="1:18" ht="38.25" x14ac:dyDescent="0.25">
      <c r="A96" s="42" t="s">
        <v>22</v>
      </c>
      <c r="B96" s="43" t="s">
        <v>95</v>
      </c>
      <c r="C96" s="44">
        <f t="shared" ref="C96" si="73">SUM(D96:E96)</f>
        <v>150</v>
      </c>
      <c r="D96" s="44">
        <f>+G96+J96</f>
        <v>0</v>
      </c>
      <c r="E96" s="44">
        <f>+H96+K96</f>
        <v>150</v>
      </c>
      <c r="F96" s="44">
        <f t="shared" ref="F96" si="74">SUM(G96:H96)</f>
        <v>0</v>
      </c>
      <c r="G96" s="44"/>
      <c r="H96" s="44"/>
      <c r="I96" s="44">
        <f t="shared" ref="I96" si="75">SUM(J96:K96)</f>
        <v>150</v>
      </c>
      <c r="J96" s="44"/>
      <c r="K96" s="44">
        <v>150</v>
      </c>
      <c r="L96" s="44">
        <f t="shared" si="54"/>
        <v>0</v>
      </c>
      <c r="M96" s="44"/>
      <c r="N96" s="44">
        <v>0</v>
      </c>
      <c r="O96" s="35">
        <f t="shared" si="55"/>
        <v>0</v>
      </c>
      <c r="P96" s="35"/>
      <c r="Q96" s="35">
        <f t="shared" si="56"/>
        <v>0</v>
      </c>
      <c r="R96" s="46"/>
    </row>
    <row r="97" spans="1:18" ht="21.75" customHeight="1" x14ac:dyDescent="0.25">
      <c r="A97" s="42">
        <v>20</v>
      </c>
      <c r="B97" s="43" t="s">
        <v>96</v>
      </c>
      <c r="C97" s="44">
        <f t="shared" ref="C97:N97" si="76">SUM(C98:C99)</f>
        <v>172</v>
      </c>
      <c r="D97" s="44">
        <f t="shared" si="76"/>
        <v>0</v>
      </c>
      <c r="E97" s="44">
        <f t="shared" si="76"/>
        <v>172</v>
      </c>
      <c r="F97" s="44">
        <f t="shared" si="76"/>
        <v>0</v>
      </c>
      <c r="G97" s="44">
        <f t="shared" si="76"/>
        <v>0</v>
      </c>
      <c r="H97" s="44">
        <f t="shared" si="76"/>
        <v>0</v>
      </c>
      <c r="I97" s="44">
        <f t="shared" si="76"/>
        <v>172</v>
      </c>
      <c r="J97" s="44">
        <f t="shared" si="76"/>
        <v>0</v>
      </c>
      <c r="K97" s="44">
        <f t="shared" si="76"/>
        <v>172</v>
      </c>
      <c r="L97" s="44">
        <f t="shared" si="54"/>
        <v>172</v>
      </c>
      <c r="M97" s="44">
        <f t="shared" si="76"/>
        <v>0</v>
      </c>
      <c r="N97" s="44">
        <f t="shared" si="76"/>
        <v>172</v>
      </c>
      <c r="O97" s="35">
        <f t="shared" si="55"/>
        <v>1</v>
      </c>
      <c r="P97" s="35"/>
      <c r="Q97" s="35">
        <f t="shared" si="56"/>
        <v>1</v>
      </c>
      <c r="R97" s="46"/>
    </row>
    <row r="98" spans="1:18" ht="38.25" x14ac:dyDescent="0.25">
      <c r="A98" s="42" t="s">
        <v>22</v>
      </c>
      <c r="B98" s="43" t="s">
        <v>97</v>
      </c>
      <c r="C98" s="44">
        <f t="shared" ref="C98" si="77">SUM(D98:E98)</f>
        <v>152</v>
      </c>
      <c r="D98" s="44">
        <f>+G98+J98</f>
        <v>0</v>
      </c>
      <c r="E98" s="44">
        <f>+H98+K98</f>
        <v>152</v>
      </c>
      <c r="F98" s="44">
        <f t="shared" ref="F98" si="78">SUM(G98:H98)</f>
        <v>0</v>
      </c>
      <c r="G98" s="44"/>
      <c r="H98" s="44"/>
      <c r="I98" s="44">
        <f t="shared" ref="I98" si="79">SUM(J98:K98)</f>
        <v>152</v>
      </c>
      <c r="J98" s="44"/>
      <c r="K98" s="44">
        <v>152</v>
      </c>
      <c r="L98" s="44">
        <f t="shared" si="54"/>
        <v>152</v>
      </c>
      <c r="M98" s="44"/>
      <c r="N98" s="44">
        <v>152</v>
      </c>
      <c r="O98" s="35">
        <f t="shared" si="55"/>
        <v>1</v>
      </c>
      <c r="P98" s="35"/>
      <c r="Q98" s="35">
        <f t="shared" si="56"/>
        <v>1</v>
      </c>
      <c r="R98" s="46"/>
    </row>
    <row r="99" spans="1:18" ht="21.75" customHeight="1" x14ac:dyDescent="0.25">
      <c r="A99" s="42" t="s">
        <v>22</v>
      </c>
      <c r="B99" s="43" t="s">
        <v>47</v>
      </c>
      <c r="C99" s="44">
        <f t="shared" si="24"/>
        <v>20</v>
      </c>
      <c r="D99" s="44">
        <f>+G99+J99</f>
        <v>0</v>
      </c>
      <c r="E99" s="44">
        <f>+H99+K99</f>
        <v>20</v>
      </c>
      <c r="F99" s="44">
        <f t="shared" si="26"/>
        <v>0</v>
      </c>
      <c r="G99" s="44"/>
      <c r="H99" s="44"/>
      <c r="I99" s="44">
        <f t="shared" si="27"/>
        <v>20</v>
      </c>
      <c r="J99" s="44"/>
      <c r="K99" s="44">
        <v>20</v>
      </c>
      <c r="L99" s="44">
        <f t="shared" si="54"/>
        <v>20</v>
      </c>
      <c r="M99" s="44"/>
      <c r="N99" s="44">
        <v>20</v>
      </c>
      <c r="O99" s="35">
        <f t="shared" si="55"/>
        <v>1</v>
      </c>
      <c r="P99" s="35"/>
      <c r="Q99" s="35">
        <f t="shared" si="56"/>
        <v>1</v>
      </c>
      <c r="R99" s="46"/>
    </row>
    <row r="100" spans="1:18" ht="21.75" customHeight="1" x14ac:dyDescent="0.25">
      <c r="A100" s="42">
        <v>21</v>
      </c>
      <c r="B100" s="43" t="s">
        <v>98</v>
      </c>
      <c r="C100" s="44">
        <f t="shared" ref="C100:N100" si="80">SUM(C101:C102)</f>
        <v>170</v>
      </c>
      <c r="D100" s="44">
        <f t="shared" si="80"/>
        <v>0</v>
      </c>
      <c r="E100" s="44">
        <f t="shared" si="80"/>
        <v>170</v>
      </c>
      <c r="F100" s="44">
        <f t="shared" si="80"/>
        <v>0</v>
      </c>
      <c r="G100" s="44">
        <f t="shared" si="80"/>
        <v>0</v>
      </c>
      <c r="H100" s="44">
        <f t="shared" si="80"/>
        <v>0</v>
      </c>
      <c r="I100" s="44">
        <f t="shared" si="80"/>
        <v>170</v>
      </c>
      <c r="J100" s="44">
        <f t="shared" si="80"/>
        <v>0</v>
      </c>
      <c r="K100" s="44">
        <f t="shared" si="80"/>
        <v>170</v>
      </c>
      <c r="L100" s="44">
        <f t="shared" si="54"/>
        <v>120</v>
      </c>
      <c r="M100" s="44">
        <f t="shared" si="80"/>
        <v>0</v>
      </c>
      <c r="N100" s="44">
        <f t="shared" si="80"/>
        <v>120</v>
      </c>
      <c r="O100" s="35">
        <f t="shared" si="55"/>
        <v>0.70588235294117652</v>
      </c>
      <c r="P100" s="35"/>
      <c r="Q100" s="35">
        <f t="shared" si="56"/>
        <v>0.70588235294117652</v>
      </c>
      <c r="R100" s="46"/>
    </row>
    <row r="101" spans="1:18" ht="25.5" x14ac:dyDescent="0.25">
      <c r="A101" s="42" t="s">
        <v>22</v>
      </c>
      <c r="B101" s="43" t="s">
        <v>99</v>
      </c>
      <c r="C101" s="44">
        <f t="shared" si="24"/>
        <v>150</v>
      </c>
      <c r="D101" s="44">
        <f>+G101+J101</f>
        <v>0</v>
      </c>
      <c r="E101" s="44">
        <f>+H101+K101</f>
        <v>150</v>
      </c>
      <c r="F101" s="44">
        <f t="shared" si="26"/>
        <v>0</v>
      </c>
      <c r="G101" s="44"/>
      <c r="H101" s="44"/>
      <c r="I101" s="44">
        <f t="shared" si="27"/>
        <v>150</v>
      </c>
      <c r="J101" s="44"/>
      <c r="K101" s="44">
        <v>150</v>
      </c>
      <c r="L101" s="44">
        <f t="shared" si="54"/>
        <v>120</v>
      </c>
      <c r="M101" s="44"/>
      <c r="N101" s="44">
        <v>120</v>
      </c>
      <c r="O101" s="35">
        <f t="shared" si="55"/>
        <v>0.8</v>
      </c>
      <c r="P101" s="35"/>
      <c r="Q101" s="35">
        <f t="shared" si="56"/>
        <v>0.8</v>
      </c>
      <c r="R101" s="46"/>
    </row>
    <row r="102" spans="1:18" ht="21.75" customHeight="1" x14ac:dyDescent="0.25">
      <c r="A102" s="42" t="s">
        <v>22</v>
      </c>
      <c r="B102" s="43" t="s">
        <v>47</v>
      </c>
      <c r="C102" s="44">
        <f t="shared" si="24"/>
        <v>20</v>
      </c>
      <c r="D102" s="44">
        <f>+G102+J102</f>
        <v>0</v>
      </c>
      <c r="E102" s="44">
        <f>+H102+K102</f>
        <v>20</v>
      </c>
      <c r="F102" s="44">
        <f t="shared" si="26"/>
        <v>0</v>
      </c>
      <c r="G102" s="44"/>
      <c r="H102" s="44"/>
      <c r="I102" s="44">
        <f t="shared" si="27"/>
        <v>20</v>
      </c>
      <c r="J102" s="44"/>
      <c r="K102" s="44">
        <v>20</v>
      </c>
      <c r="L102" s="44">
        <f t="shared" si="54"/>
        <v>0</v>
      </c>
      <c r="M102" s="44"/>
      <c r="N102" s="44">
        <v>0</v>
      </c>
      <c r="O102" s="35">
        <f t="shared" si="55"/>
        <v>0</v>
      </c>
      <c r="P102" s="35"/>
      <c r="Q102" s="35">
        <f t="shared" si="56"/>
        <v>0</v>
      </c>
      <c r="R102" s="46"/>
    </row>
    <row r="103" spans="1:18" ht="21.75" customHeight="1" x14ac:dyDescent="0.25">
      <c r="A103" s="42">
        <v>22</v>
      </c>
      <c r="B103" s="43" t="s">
        <v>100</v>
      </c>
      <c r="C103" s="44">
        <f t="shared" ref="C103:N103" si="81">SUM(C104:C105)</f>
        <v>1520</v>
      </c>
      <c r="D103" s="44">
        <f t="shared" si="81"/>
        <v>0</v>
      </c>
      <c r="E103" s="44">
        <f t="shared" si="81"/>
        <v>1520</v>
      </c>
      <c r="F103" s="44">
        <f t="shared" si="81"/>
        <v>0</v>
      </c>
      <c r="G103" s="44">
        <f t="shared" si="81"/>
        <v>0</v>
      </c>
      <c r="H103" s="44">
        <f t="shared" si="81"/>
        <v>0</v>
      </c>
      <c r="I103" s="44">
        <f t="shared" si="81"/>
        <v>1520</v>
      </c>
      <c r="J103" s="44">
        <f t="shared" si="81"/>
        <v>0</v>
      </c>
      <c r="K103" s="44">
        <f t="shared" si="81"/>
        <v>1520</v>
      </c>
      <c r="L103" s="44">
        <f t="shared" si="54"/>
        <v>0</v>
      </c>
      <c r="M103" s="44">
        <f t="shared" si="81"/>
        <v>0</v>
      </c>
      <c r="N103" s="44">
        <f t="shared" si="81"/>
        <v>0</v>
      </c>
      <c r="O103" s="35">
        <f t="shared" si="55"/>
        <v>0</v>
      </c>
      <c r="P103" s="35"/>
      <c r="Q103" s="35">
        <f t="shared" si="56"/>
        <v>0</v>
      </c>
      <c r="R103" s="46"/>
    </row>
    <row r="104" spans="1:18" ht="38.25" x14ac:dyDescent="0.25">
      <c r="A104" s="42" t="s">
        <v>22</v>
      </c>
      <c r="B104" s="43" t="s">
        <v>101</v>
      </c>
      <c r="C104" s="44">
        <f t="shared" ref="C104" si="82">SUM(D104:E104)</f>
        <v>1450</v>
      </c>
      <c r="D104" s="44">
        <f>+G104+J104</f>
        <v>0</v>
      </c>
      <c r="E104" s="44">
        <f>+H104+K104</f>
        <v>1450</v>
      </c>
      <c r="F104" s="44">
        <f t="shared" ref="F104" si="83">SUM(G104:H104)</f>
        <v>0</v>
      </c>
      <c r="G104" s="44"/>
      <c r="H104" s="44"/>
      <c r="I104" s="44">
        <f t="shared" ref="I104" si="84">SUM(J104:K104)</f>
        <v>1450</v>
      </c>
      <c r="J104" s="44"/>
      <c r="K104" s="44">
        <v>1450</v>
      </c>
      <c r="L104" s="44">
        <f t="shared" si="54"/>
        <v>0</v>
      </c>
      <c r="M104" s="44"/>
      <c r="N104" s="44">
        <v>0</v>
      </c>
      <c r="O104" s="35">
        <f t="shared" si="55"/>
        <v>0</v>
      </c>
      <c r="P104" s="35"/>
      <c r="Q104" s="35">
        <f t="shared" si="56"/>
        <v>0</v>
      </c>
      <c r="R104" s="46"/>
    </row>
    <row r="105" spans="1:18" ht="21.75" customHeight="1" x14ac:dyDescent="0.25">
      <c r="A105" s="42" t="s">
        <v>22</v>
      </c>
      <c r="B105" s="43" t="s">
        <v>47</v>
      </c>
      <c r="C105" s="44">
        <f t="shared" si="24"/>
        <v>70</v>
      </c>
      <c r="D105" s="44">
        <f>+G105+J105</f>
        <v>0</v>
      </c>
      <c r="E105" s="44">
        <f>+H105+K105</f>
        <v>70</v>
      </c>
      <c r="F105" s="44">
        <f t="shared" si="26"/>
        <v>0</v>
      </c>
      <c r="G105" s="44"/>
      <c r="H105" s="44"/>
      <c r="I105" s="44">
        <f t="shared" si="27"/>
        <v>70</v>
      </c>
      <c r="J105" s="44"/>
      <c r="K105" s="44">
        <v>70</v>
      </c>
      <c r="L105" s="44">
        <f t="shared" si="54"/>
        <v>0</v>
      </c>
      <c r="M105" s="44"/>
      <c r="N105" s="44">
        <v>0</v>
      </c>
      <c r="O105" s="35">
        <f t="shared" si="55"/>
        <v>0</v>
      </c>
      <c r="P105" s="35"/>
      <c r="Q105" s="35">
        <f t="shared" si="56"/>
        <v>0</v>
      </c>
      <c r="R105" s="46"/>
    </row>
    <row r="106" spans="1:18" ht="21.75" customHeight="1" x14ac:dyDescent="0.25">
      <c r="A106" s="42">
        <v>23</v>
      </c>
      <c r="B106" s="43" t="s">
        <v>102</v>
      </c>
      <c r="C106" s="44">
        <f t="shared" ref="C106:N106" si="85">C107</f>
        <v>450</v>
      </c>
      <c r="D106" s="44">
        <f t="shared" si="85"/>
        <v>0</v>
      </c>
      <c r="E106" s="44">
        <f t="shared" si="85"/>
        <v>450</v>
      </c>
      <c r="F106" s="44">
        <f t="shared" si="85"/>
        <v>0</v>
      </c>
      <c r="G106" s="44">
        <f t="shared" si="85"/>
        <v>0</v>
      </c>
      <c r="H106" s="44">
        <f t="shared" si="85"/>
        <v>0</v>
      </c>
      <c r="I106" s="44">
        <f t="shared" si="85"/>
        <v>450</v>
      </c>
      <c r="J106" s="44">
        <f t="shared" si="85"/>
        <v>0</v>
      </c>
      <c r="K106" s="44">
        <f t="shared" si="85"/>
        <v>450</v>
      </c>
      <c r="L106" s="44">
        <f t="shared" si="54"/>
        <v>450</v>
      </c>
      <c r="M106" s="44">
        <f t="shared" si="85"/>
        <v>0</v>
      </c>
      <c r="N106" s="44">
        <f t="shared" si="85"/>
        <v>450</v>
      </c>
      <c r="O106" s="35">
        <f t="shared" si="55"/>
        <v>1</v>
      </c>
      <c r="P106" s="35"/>
      <c r="Q106" s="35">
        <f t="shared" si="56"/>
        <v>1</v>
      </c>
      <c r="R106" s="46"/>
    </row>
    <row r="107" spans="1:18" ht="25.5" x14ac:dyDescent="0.25">
      <c r="A107" s="42" t="s">
        <v>22</v>
      </c>
      <c r="B107" s="43" t="s">
        <v>103</v>
      </c>
      <c r="C107" s="44">
        <f t="shared" ref="C107" si="86">SUM(D107:E107)</f>
        <v>450</v>
      </c>
      <c r="D107" s="44">
        <f>+G107+J107</f>
        <v>0</v>
      </c>
      <c r="E107" s="44">
        <f>+H107+K107</f>
        <v>450</v>
      </c>
      <c r="F107" s="44">
        <f t="shared" ref="F107" si="87">SUM(G107:H107)</f>
        <v>0</v>
      </c>
      <c r="G107" s="44"/>
      <c r="H107" s="44"/>
      <c r="I107" s="44">
        <f t="shared" ref="I107" si="88">SUM(J107:K107)</f>
        <v>450</v>
      </c>
      <c r="J107" s="44"/>
      <c r="K107" s="44">
        <v>450</v>
      </c>
      <c r="L107" s="44">
        <f t="shared" si="54"/>
        <v>450</v>
      </c>
      <c r="M107" s="44"/>
      <c r="N107" s="44">
        <v>450</v>
      </c>
      <c r="O107" s="35">
        <f t="shared" si="55"/>
        <v>1</v>
      </c>
      <c r="P107" s="35"/>
      <c r="Q107" s="35">
        <f t="shared" si="56"/>
        <v>1</v>
      </c>
      <c r="R107" s="46"/>
    </row>
    <row r="108" spans="1:18" ht="21.75" customHeight="1" x14ac:dyDescent="0.25">
      <c r="A108" s="42">
        <v>24</v>
      </c>
      <c r="B108" s="43" t="s">
        <v>104</v>
      </c>
      <c r="C108" s="44">
        <f t="shared" ref="C108:N108" si="89">C109</f>
        <v>200</v>
      </c>
      <c r="D108" s="44">
        <f t="shared" si="89"/>
        <v>0</v>
      </c>
      <c r="E108" s="44">
        <f t="shared" si="89"/>
        <v>200</v>
      </c>
      <c r="F108" s="44">
        <f t="shared" si="89"/>
        <v>0</v>
      </c>
      <c r="G108" s="44">
        <f t="shared" si="89"/>
        <v>0</v>
      </c>
      <c r="H108" s="44">
        <f t="shared" si="89"/>
        <v>0</v>
      </c>
      <c r="I108" s="44">
        <f t="shared" si="89"/>
        <v>200</v>
      </c>
      <c r="J108" s="44">
        <f t="shared" si="89"/>
        <v>0</v>
      </c>
      <c r="K108" s="44">
        <f t="shared" si="89"/>
        <v>200</v>
      </c>
      <c r="L108" s="44">
        <f t="shared" si="54"/>
        <v>0</v>
      </c>
      <c r="M108" s="44">
        <f t="shared" si="89"/>
        <v>0</v>
      </c>
      <c r="N108" s="44">
        <f t="shared" si="89"/>
        <v>0</v>
      </c>
      <c r="O108" s="35">
        <f t="shared" si="55"/>
        <v>0</v>
      </c>
      <c r="P108" s="35"/>
      <c r="Q108" s="35">
        <f t="shared" si="56"/>
        <v>0</v>
      </c>
      <c r="R108" s="46"/>
    </row>
    <row r="109" spans="1:18" ht="38.25" x14ac:dyDescent="0.25">
      <c r="A109" s="42" t="s">
        <v>22</v>
      </c>
      <c r="B109" s="43" t="s">
        <v>105</v>
      </c>
      <c r="C109" s="44">
        <f t="shared" ref="C109:C135" si="90">SUM(D109:E109)</f>
        <v>200</v>
      </c>
      <c r="D109" s="44">
        <f>+G109+J109</f>
        <v>0</v>
      </c>
      <c r="E109" s="44">
        <f>+H109+K109</f>
        <v>200</v>
      </c>
      <c r="F109" s="44">
        <f t="shared" ref="F109:F135" si="91">SUM(G109:H109)</f>
        <v>0</v>
      </c>
      <c r="G109" s="44"/>
      <c r="H109" s="44"/>
      <c r="I109" s="44">
        <f t="shared" ref="I109:I131" si="92">SUM(J109:K109)</f>
        <v>200</v>
      </c>
      <c r="J109" s="44"/>
      <c r="K109" s="44">
        <v>200</v>
      </c>
      <c r="L109" s="44">
        <f t="shared" si="54"/>
        <v>0</v>
      </c>
      <c r="M109" s="44"/>
      <c r="N109" s="44">
        <v>0</v>
      </c>
      <c r="O109" s="35">
        <f t="shared" si="55"/>
        <v>0</v>
      </c>
      <c r="P109" s="35"/>
      <c r="Q109" s="35">
        <f t="shared" si="56"/>
        <v>0</v>
      </c>
      <c r="R109" s="46"/>
    </row>
    <row r="110" spans="1:18" ht="21.75" customHeight="1" x14ac:dyDescent="0.25">
      <c r="A110" s="42">
        <v>25</v>
      </c>
      <c r="B110" s="43" t="s">
        <v>106</v>
      </c>
      <c r="C110" s="44">
        <f t="shared" ref="C110:N110" si="93">SUM(C111:C112)</f>
        <v>210</v>
      </c>
      <c r="D110" s="44">
        <f t="shared" si="93"/>
        <v>0</v>
      </c>
      <c r="E110" s="44">
        <f t="shared" si="93"/>
        <v>210</v>
      </c>
      <c r="F110" s="44">
        <f t="shared" si="93"/>
        <v>0</v>
      </c>
      <c r="G110" s="44">
        <f t="shared" si="93"/>
        <v>0</v>
      </c>
      <c r="H110" s="44">
        <f t="shared" si="93"/>
        <v>0</v>
      </c>
      <c r="I110" s="44">
        <f t="shared" si="93"/>
        <v>210</v>
      </c>
      <c r="J110" s="44">
        <f t="shared" si="93"/>
        <v>0</v>
      </c>
      <c r="K110" s="44">
        <f t="shared" si="93"/>
        <v>210</v>
      </c>
      <c r="L110" s="44">
        <f t="shared" si="54"/>
        <v>30</v>
      </c>
      <c r="M110" s="44">
        <f t="shared" si="93"/>
        <v>0</v>
      </c>
      <c r="N110" s="44">
        <f t="shared" si="93"/>
        <v>30</v>
      </c>
      <c r="O110" s="35">
        <f t="shared" si="55"/>
        <v>0.14285714285714285</v>
      </c>
      <c r="P110" s="35"/>
      <c r="Q110" s="35">
        <f t="shared" si="56"/>
        <v>0.14285714285714285</v>
      </c>
      <c r="R110" s="46"/>
    </row>
    <row r="111" spans="1:18" ht="38.25" x14ac:dyDescent="0.25">
      <c r="A111" s="42" t="s">
        <v>22</v>
      </c>
      <c r="B111" s="43" t="s">
        <v>107</v>
      </c>
      <c r="C111" s="44">
        <f t="shared" si="90"/>
        <v>120</v>
      </c>
      <c r="D111" s="44">
        <f>+G111+J111</f>
        <v>0</v>
      </c>
      <c r="E111" s="44">
        <f>+H111+K111</f>
        <v>120</v>
      </c>
      <c r="F111" s="44">
        <f t="shared" si="91"/>
        <v>0</v>
      </c>
      <c r="G111" s="44"/>
      <c r="H111" s="44"/>
      <c r="I111" s="44">
        <f t="shared" si="92"/>
        <v>120</v>
      </c>
      <c r="J111" s="44"/>
      <c r="K111" s="44">
        <v>120</v>
      </c>
      <c r="L111" s="44">
        <f t="shared" si="54"/>
        <v>30</v>
      </c>
      <c r="M111" s="44"/>
      <c r="N111" s="44">
        <v>30</v>
      </c>
      <c r="O111" s="35">
        <f t="shared" si="55"/>
        <v>0.25</v>
      </c>
      <c r="P111" s="35"/>
      <c r="Q111" s="35">
        <f t="shared" si="56"/>
        <v>0.25</v>
      </c>
      <c r="R111" s="46"/>
    </row>
    <row r="112" spans="1:18" ht="21.75" customHeight="1" x14ac:dyDescent="0.25">
      <c r="A112" s="42" t="s">
        <v>22</v>
      </c>
      <c r="B112" s="43" t="s">
        <v>47</v>
      </c>
      <c r="C112" s="44">
        <f t="shared" si="90"/>
        <v>90</v>
      </c>
      <c r="D112" s="44">
        <f>+G112+J112</f>
        <v>0</v>
      </c>
      <c r="E112" s="44">
        <f>+H112+K112</f>
        <v>90</v>
      </c>
      <c r="F112" s="44">
        <f t="shared" si="91"/>
        <v>0</v>
      </c>
      <c r="G112" s="44"/>
      <c r="H112" s="44"/>
      <c r="I112" s="44">
        <f t="shared" si="92"/>
        <v>90</v>
      </c>
      <c r="J112" s="44"/>
      <c r="K112" s="44">
        <v>90</v>
      </c>
      <c r="L112" s="44">
        <f t="shared" si="54"/>
        <v>0</v>
      </c>
      <c r="M112" s="44"/>
      <c r="N112" s="44">
        <v>0</v>
      </c>
      <c r="O112" s="35">
        <f t="shared" si="55"/>
        <v>0</v>
      </c>
      <c r="P112" s="35"/>
      <c r="Q112" s="35">
        <f t="shared" si="56"/>
        <v>0</v>
      </c>
      <c r="R112" s="46"/>
    </row>
    <row r="113" spans="1:18" ht="21.75" customHeight="1" x14ac:dyDescent="0.25">
      <c r="A113" s="42">
        <v>26</v>
      </c>
      <c r="B113" s="43" t="s">
        <v>108</v>
      </c>
      <c r="C113" s="44">
        <f t="shared" ref="C113:N113" si="94">SUM(C114:C115)</f>
        <v>200</v>
      </c>
      <c r="D113" s="44">
        <f t="shared" si="94"/>
        <v>0</v>
      </c>
      <c r="E113" s="44">
        <f t="shared" si="94"/>
        <v>200</v>
      </c>
      <c r="F113" s="44">
        <f t="shared" si="94"/>
        <v>0</v>
      </c>
      <c r="G113" s="44">
        <f t="shared" si="94"/>
        <v>0</v>
      </c>
      <c r="H113" s="44">
        <f t="shared" si="94"/>
        <v>0</v>
      </c>
      <c r="I113" s="44">
        <f t="shared" si="94"/>
        <v>200</v>
      </c>
      <c r="J113" s="44">
        <f t="shared" si="94"/>
        <v>0</v>
      </c>
      <c r="K113" s="44">
        <f t="shared" si="94"/>
        <v>200</v>
      </c>
      <c r="L113" s="44">
        <f t="shared" si="54"/>
        <v>200</v>
      </c>
      <c r="M113" s="44">
        <f t="shared" si="94"/>
        <v>0</v>
      </c>
      <c r="N113" s="44">
        <f t="shared" si="94"/>
        <v>200</v>
      </c>
      <c r="O113" s="35">
        <f t="shared" si="55"/>
        <v>1</v>
      </c>
      <c r="P113" s="35"/>
      <c r="Q113" s="35">
        <f t="shared" si="56"/>
        <v>1</v>
      </c>
      <c r="R113" s="46"/>
    </row>
    <row r="114" spans="1:18" ht="51" x14ac:dyDescent="0.25">
      <c r="A114" s="42" t="s">
        <v>22</v>
      </c>
      <c r="B114" s="43" t="s">
        <v>109</v>
      </c>
      <c r="C114" s="44">
        <f t="shared" ref="C114" si="95">SUM(D114:E114)</f>
        <v>180</v>
      </c>
      <c r="D114" s="44">
        <f>+G114+J114</f>
        <v>0</v>
      </c>
      <c r="E114" s="44">
        <f>+H114+K114</f>
        <v>180</v>
      </c>
      <c r="F114" s="44">
        <f t="shared" ref="F114" si="96">SUM(G114:H114)</f>
        <v>0</v>
      </c>
      <c r="G114" s="44"/>
      <c r="H114" s="44"/>
      <c r="I114" s="44">
        <f t="shared" ref="I114" si="97">SUM(J114:K114)</f>
        <v>180</v>
      </c>
      <c r="J114" s="44"/>
      <c r="K114" s="44">
        <v>180</v>
      </c>
      <c r="L114" s="44">
        <f t="shared" si="54"/>
        <v>180</v>
      </c>
      <c r="M114" s="44"/>
      <c r="N114" s="44">
        <v>180</v>
      </c>
      <c r="O114" s="35">
        <f t="shared" si="55"/>
        <v>1</v>
      </c>
      <c r="P114" s="35"/>
      <c r="Q114" s="35">
        <f t="shared" si="56"/>
        <v>1</v>
      </c>
      <c r="R114" s="46"/>
    </row>
    <row r="115" spans="1:18" ht="21.75" customHeight="1" x14ac:dyDescent="0.25">
      <c r="A115" s="42" t="s">
        <v>22</v>
      </c>
      <c r="B115" s="43" t="s">
        <v>47</v>
      </c>
      <c r="C115" s="44">
        <f t="shared" si="90"/>
        <v>20</v>
      </c>
      <c r="D115" s="44">
        <f>+G115+J115</f>
        <v>0</v>
      </c>
      <c r="E115" s="44">
        <f>+H115+K115</f>
        <v>20</v>
      </c>
      <c r="F115" s="44">
        <f t="shared" si="91"/>
        <v>0</v>
      </c>
      <c r="G115" s="44"/>
      <c r="H115" s="44"/>
      <c r="I115" s="44">
        <f t="shared" si="92"/>
        <v>20</v>
      </c>
      <c r="J115" s="44"/>
      <c r="K115" s="44">
        <v>20</v>
      </c>
      <c r="L115" s="44">
        <f t="shared" si="54"/>
        <v>20</v>
      </c>
      <c r="M115" s="44"/>
      <c r="N115" s="44">
        <v>20</v>
      </c>
      <c r="O115" s="35">
        <f t="shared" si="55"/>
        <v>1</v>
      </c>
      <c r="P115" s="35"/>
      <c r="Q115" s="35">
        <f t="shared" si="56"/>
        <v>1</v>
      </c>
      <c r="R115" s="46"/>
    </row>
    <row r="116" spans="1:18" ht="21.75" customHeight="1" x14ac:dyDescent="0.25">
      <c r="A116" s="42">
        <v>27</v>
      </c>
      <c r="B116" s="43" t="s">
        <v>110</v>
      </c>
      <c r="C116" s="44">
        <f t="shared" ref="C116:N116" si="98">C117</f>
        <v>70</v>
      </c>
      <c r="D116" s="44">
        <f t="shared" si="98"/>
        <v>0</v>
      </c>
      <c r="E116" s="44">
        <f t="shared" si="98"/>
        <v>70</v>
      </c>
      <c r="F116" s="44">
        <f t="shared" si="98"/>
        <v>0</v>
      </c>
      <c r="G116" s="44">
        <f t="shared" si="98"/>
        <v>0</v>
      </c>
      <c r="H116" s="44">
        <f t="shared" si="98"/>
        <v>0</v>
      </c>
      <c r="I116" s="44">
        <f t="shared" si="98"/>
        <v>70</v>
      </c>
      <c r="J116" s="44">
        <f t="shared" si="98"/>
        <v>0</v>
      </c>
      <c r="K116" s="44">
        <f t="shared" si="98"/>
        <v>70</v>
      </c>
      <c r="L116" s="44">
        <f t="shared" si="54"/>
        <v>0</v>
      </c>
      <c r="M116" s="44">
        <f t="shared" si="98"/>
        <v>0</v>
      </c>
      <c r="N116" s="44">
        <f t="shared" si="98"/>
        <v>0</v>
      </c>
      <c r="O116" s="35">
        <f t="shared" si="55"/>
        <v>0</v>
      </c>
      <c r="P116" s="35"/>
      <c r="Q116" s="35">
        <f t="shared" si="56"/>
        <v>0</v>
      </c>
      <c r="R116" s="46"/>
    </row>
    <row r="117" spans="1:18" ht="21.75" customHeight="1" x14ac:dyDescent="0.25">
      <c r="A117" s="42" t="s">
        <v>22</v>
      </c>
      <c r="B117" s="43" t="s">
        <v>47</v>
      </c>
      <c r="C117" s="44">
        <f t="shared" ref="C117" si="99">SUM(D117:E117)</f>
        <v>70</v>
      </c>
      <c r="D117" s="44">
        <f>+G117+J117</f>
        <v>0</v>
      </c>
      <c r="E117" s="44">
        <f>+H117+K117</f>
        <v>70</v>
      </c>
      <c r="F117" s="44">
        <f t="shared" ref="F117" si="100">SUM(G117:H117)</f>
        <v>0</v>
      </c>
      <c r="G117" s="44"/>
      <c r="H117" s="44"/>
      <c r="I117" s="44">
        <f t="shared" ref="I117" si="101">SUM(J117:K117)</f>
        <v>70</v>
      </c>
      <c r="J117" s="44"/>
      <c r="K117" s="44">
        <v>70</v>
      </c>
      <c r="L117" s="44">
        <f t="shared" si="54"/>
        <v>0</v>
      </c>
      <c r="M117" s="44"/>
      <c r="N117" s="44">
        <v>0</v>
      </c>
      <c r="O117" s="35">
        <f t="shared" si="55"/>
        <v>0</v>
      </c>
      <c r="P117" s="35"/>
      <c r="Q117" s="35">
        <f t="shared" si="56"/>
        <v>0</v>
      </c>
      <c r="R117" s="46"/>
    </row>
    <row r="118" spans="1:18" ht="21.75" customHeight="1" x14ac:dyDescent="0.25">
      <c r="A118" s="42">
        <v>28</v>
      </c>
      <c r="B118" s="43" t="s">
        <v>111</v>
      </c>
      <c r="C118" s="44">
        <f t="shared" ref="C118:N118" si="102">C119</f>
        <v>70</v>
      </c>
      <c r="D118" s="44">
        <f t="shared" si="102"/>
        <v>0</v>
      </c>
      <c r="E118" s="44">
        <f t="shared" si="102"/>
        <v>70</v>
      </c>
      <c r="F118" s="44">
        <f t="shared" si="102"/>
        <v>0</v>
      </c>
      <c r="G118" s="44">
        <f t="shared" si="102"/>
        <v>0</v>
      </c>
      <c r="H118" s="44">
        <f t="shared" si="102"/>
        <v>0</v>
      </c>
      <c r="I118" s="44">
        <f t="shared" si="102"/>
        <v>70</v>
      </c>
      <c r="J118" s="44">
        <f t="shared" si="102"/>
        <v>0</v>
      </c>
      <c r="K118" s="44">
        <f t="shared" si="102"/>
        <v>70</v>
      </c>
      <c r="L118" s="44">
        <f t="shared" si="54"/>
        <v>0</v>
      </c>
      <c r="M118" s="44">
        <f t="shared" si="102"/>
        <v>0</v>
      </c>
      <c r="N118" s="44">
        <f t="shared" si="102"/>
        <v>0</v>
      </c>
      <c r="O118" s="35">
        <f t="shared" si="55"/>
        <v>0</v>
      </c>
      <c r="P118" s="35"/>
      <c r="Q118" s="35">
        <f t="shared" si="56"/>
        <v>0</v>
      </c>
      <c r="R118" s="46"/>
    </row>
    <row r="119" spans="1:18" ht="21.75" customHeight="1" x14ac:dyDescent="0.25">
      <c r="A119" s="42" t="s">
        <v>22</v>
      </c>
      <c r="B119" s="43" t="s">
        <v>47</v>
      </c>
      <c r="C119" s="44">
        <f t="shared" si="90"/>
        <v>70</v>
      </c>
      <c r="D119" s="44">
        <f>+G119+J119</f>
        <v>0</v>
      </c>
      <c r="E119" s="44">
        <f>+H119+K119</f>
        <v>70</v>
      </c>
      <c r="F119" s="44">
        <f t="shared" si="91"/>
        <v>0</v>
      </c>
      <c r="G119" s="44"/>
      <c r="H119" s="44"/>
      <c r="I119" s="44">
        <f t="shared" si="92"/>
        <v>70</v>
      </c>
      <c r="J119" s="44"/>
      <c r="K119" s="44">
        <v>70</v>
      </c>
      <c r="L119" s="44">
        <f t="shared" si="54"/>
        <v>0</v>
      </c>
      <c r="M119" s="44"/>
      <c r="N119" s="44">
        <v>0</v>
      </c>
      <c r="O119" s="35">
        <f t="shared" si="55"/>
        <v>0</v>
      </c>
      <c r="P119" s="35"/>
      <c r="Q119" s="35">
        <f t="shared" si="56"/>
        <v>0</v>
      </c>
      <c r="R119" s="46"/>
    </row>
    <row r="120" spans="1:18" ht="21.75" customHeight="1" x14ac:dyDescent="0.25">
      <c r="A120" s="42">
        <v>29</v>
      </c>
      <c r="B120" s="43" t="s">
        <v>112</v>
      </c>
      <c r="C120" s="44">
        <f t="shared" ref="C120:N120" si="103">C121</f>
        <v>90</v>
      </c>
      <c r="D120" s="44">
        <f t="shared" si="103"/>
        <v>0</v>
      </c>
      <c r="E120" s="44">
        <f t="shared" si="103"/>
        <v>90</v>
      </c>
      <c r="F120" s="44">
        <f t="shared" si="103"/>
        <v>0</v>
      </c>
      <c r="G120" s="44">
        <f t="shared" si="103"/>
        <v>0</v>
      </c>
      <c r="H120" s="44">
        <f t="shared" si="103"/>
        <v>0</v>
      </c>
      <c r="I120" s="44">
        <f t="shared" si="103"/>
        <v>90</v>
      </c>
      <c r="J120" s="44">
        <f t="shared" si="103"/>
        <v>0</v>
      </c>
      <c r="K120" s="44">
        <f t="shared" si="103"/>
        <v>90</v>
      </c>
      <c r="L120" s="44">
        <f t="shared" si="54"/>
        <v>0</v>
      </c>
      <c r="M120" s="44">
        <f t="shared" si="103"/>
        <v>0</v>
      </c>
      <c r="N120" s="44">
        <f t="shared" si="103"/>
        <v>0</v>
      </c>
      <c r="O120" s="35">
        <f t="shared" si="55"/>
        <v>0</v>
      </c>
      <c r="P120" s="35"/>
      <c r="Q120" s="35">
        <f t="shared" si="56"/>
        <v>0</v>
      </c>
      <c r="R120" s="46"/>
    </row>
    <row r="121" spans="1:18" ht="21.75" customHeight="1" x14ac:dyDescent="0.25">
      <c r="A121" s="42" t="s">
        <v>22</v>
      </c>
      <c r="B121" s="43" t="s">
        <v>47</v>
      </c>
      <c r="C121" s="44">
        <f t="shared" ref="C121" si="104">SUM(D121:E121)</f>
        <v>90</v>
      </c>
      <c r="D121" s="44">
        <f>+G121+J121</f>
        <v>0</v>
      </c>
      <c r="E121" s="44">
        <f>+H121+K121</f>
        <v>90</v>
      </c>
      <c r="F121" s="44">
        <f t="shared" ref="F121" si="105">SUM(G121:H121)</f>
        <v>0</v>
      </c>
      <c r="G121" s="44"/>
      <c r="H121" s="44"/>
      <c r="I121" s="44">
        <f t="shared" ref="I121" si="106">SUM(J121:K121)</f>
        <v>90</v>
      </c>
      <c r="J121" s="44"/>
      <c r="K121" s="44">
        <v>90</v>
      </c>
      <c r="L121" s="44">
        <f t="shared" si="54"/>
        <v>0</v>
      </c>
      <c r="M121" s="44"/>
      <c r="N121" s="44">
        <v>0</v>
      </c>
      <c r="O121" s="35">
        <f t="shared" si="55"/>
        <v>0</v>
      </c>
      <c r="P121" s="35"/>
      <c r="Q121" s="35">
        <f t="shared" si="56"/>
        <v>0</v>
      </c>
      <c r="R121" s="46"/>
    </row>
    <row r="122" spans="1:18" ht="21.75" customHeight="1" x14ac:dyDescent="0.25">
      <c r="A122" s="42">
        <v>30</v>
      </c>
      <c r="B122" s="43" t="s">
        <v>113</v>
      </c>
      <c r="C122" s="44">
        <f t="shared" ref="C122:N122" si="107">C123</f>
        <v>90</v>
      </c>
      <c r="D122" s="44">
        <f t="shared" si="107"/>
        <v>0</v>
      </c>
      <c r="E122" s="44">
        <f t="shared" si="107"/>
        <v>90</v>
      </c>
      <c r="F122" s="44">
        <f t="shared" si="107"/>
        <v>0</v>
      </c>
      <c r="G122" s="44">
        <f t="shared" si="107"/>
        <v>0</v>
      </c>
      <c r="H122" s="44">
        <f t="shared" si="107"/>
        <v>0</v>
      </c>
      <c r="I122" s="44">
        <f t="shared" si="107"/>
        <v>90</v>
      </c>
      <c r="J122" s="44">
        <f t="shared" si="107"/>
        <v>0</v>
      </c>
      <c r="K122" s="44">
        <f t="shared" si="107"/>
        <v>90</v>
      </c>
      <c r="L122" s="44">
        <f t="shared" si="54"/>
        <v>90</v>
      </c>
      <c r="M122" s="44">
        <f t="shared" si="107"/>
        <v>0</v>
      </c>
      <c r="N122" s="44">
        <f t="shared" si="107"/>
        <v>90</v>
      </c>
      <c r="O122" s="35">
        <f t="shared" si="55"/>
        <v>1</v>
      </c>
      <c r="P122" s="35"/>
      <c r="Q122" s="35">
        <f t="shared" si="56"/>
        <v>1</v>
      </c>
      <c r="R122" s="46"/>
    </row>
    <row r="123" spans="1:18" ht="21.75" customHeight="1" x14ac:dyDescent="0.25">
      <c r="A123" s="42" t="s">
        <v>22</v>
      </c>
      <c r="B123" s="43" t="s">
        <v>47</v>
      </c>
      <c r="C123" s="44">
        <f t="shared" si="90"/>
        <v>90</v>
      </c>
      <c r="D123" s="44">
        <f>+G123+J123</f>
        <v>0</v>
      </c>
      <c r="E123" s="44">
        <f>+H123+K123</f>
        <v>90</v>
      </c>
      <c r="F123" s="44">
        <f t="shared" si="91"/>
        <v>0</v>
      </c>
      <c r="G123" s="44"/>
      <c r="H123" s="44"/>
      <c r="I123" s="44">
        <f t="shared" si="92"/>
        <v>90</v>
      </c>
      <c r="J123" s="44"/>
      <c r="K123" s="44">
        <v>90</v>
      </c>
      <c r="L123" s="44">
        <f t="shared" si="54"/>
        <v>90</v>
      </c>
      <c r="M123" s="44"/>
      <c r="N123" s="44">
        <v>90</v>
      </c>
      <c r="O123" s="35">
        <f t="shared" si="55"/>
        <v>1</v>
      </c>
      <c r="P123" s="35"/>
      <c r="Q123" s="35">
        <f t="shared" si="56"/>
        <v>1</v>
      </c>
      <c r="R123" s="46"/>
    </row>
    <row r="124" spans="1:18" ht="21.75" customHeight="1" x14ac:dyDescent="0.25">
      <c r="A124" s="42">
        <v>31</v>
      </c>
      <c r="B124" s="43" t="s">
        <v>114</v>
      </c>
      <c r="C124" s="44">
        <f t="shared" ref="C124:N124" si="108">C125</f>
        <v>90</v>
      </c>
      <c r="D124" s="44">
        <f t="shared" si="108"/>
        <v>0</v>
      </c>
      <c r="E124" s="44">
        <f t="shared" si="108"/>
        <v>90</v>
      </c>
      <c r="F124" s="44">
        <f t="shared" si="108"/>
        <v>0</v>
      </c>
      <c r="G124" s="44">
        <f t="shared" si="108"/>
        <v>0</v>
      </c>
      <c r="H124" s="44">
        <f t="shared" si="108"/>
        <v>0</v>
      </c>
      <c r="I124" s="44">
        <f t="shared" si="108"/>
        <v>90</v>
      </c>
      <c r="J124" s="44">
        <f t="shared" si="108"/>
        <v>0</v>
      </c>
      <c r="K124" s="44">
        <f t="shared" si="108"/>
        <v>90</v>
      </c>
      <c r="L124" s="44">
        <f t="shared" si="54"/>
        <v>0</v>
      </c>
      <c r="M124" s="44">
        <f t="shared" si="108"/>
        <v>0</v>
      </c>
      <c r="N124" s="44">
        <f t="shared" si="108"/>
        <v>0</v>
      </c>
      <c r="O124" s="35">
        <f t="shared" si="55"/>
        <v>0</v>
      </c>
      <c r="P124" s="35"/>
      <c r="Q124" s="35">
        <f t="shared" si="56"/>
        <v>0</v>
      </c>
      <c r="R124" s="46"/>
    </row>
    <row r="125" spans="1:18" ht="21.75" customHeight="1" x14ac:dyDescent="0.25">
      <c r="A125" s="42" t="s">
        <v>22</v>
      </c>
      <c r="B125" s="43" t="s">
        <v>47</v>
      </c>
      <c r="C125" s="44">
        <f t="shared" ref="C125" si="109">SUM(D125:E125)</f>
        <v>90</v>
      </c>
      <c r="D125" s="44">
        <f>+G125+J125</f>
        <v>0</v>
      </c>
      <c r="E125" s="44">
        <f>+H125+K125</f>
        <v>90</v>
      </c>
      <c r="F125" s="44">
        <f t="shared" ref="F125" si="110">SUM(G125:H125)</f>
        <v>0</v>
      </c>
      <c r="G125" s="44"/>
      <c r="H125" s="44"/>
      <c r="I125" s="44">
        <f t="shared" ref="I125" si="111">SUM(J125:K125)</f>
        <v>90</v>
      </c>
      <c r="J125" s="44"/>
      <c r="K125" s="44">
        <v>90</v>
      </c>
      <c r="L125" s="44">
        <f t="shared" si="54"/>
        <v>0</v>
      </c>
      <c r="M125" s="44"/>
      <c r="N125" s="44">
        <v>0</v>
      </c>
      <c r="O125" s="35">
        <f t="shared" si="55"/>
        <v>0</v>
      </c>
      <c r="P125" s="35"/>
      <c r="Q125" s="35">
        <f t="shared" si="56"/>
        <v>0</v>
      </c>
      <c r="R125" s="46"/>
    </row>
    <row r="126" spans="1:18" ht="20.25" customHeight="1" x14ac:dyDescent="0.25">
      <c r="A126" s="42">
        <v>32</v>
      </c>
      <c r="B126" s="43" t="s">
        <v>115</v>
      </c>
      <c r="C126" s="44">
        <f t="shared" ref="C126:N126" si="112">C127</f>
        <v>110</v>
      </c>
      <c r="D126" s="44">
        <f t="shared" si="112"/>
        <v>0</v>
      </c>
      <c r="E126" s="44">
        <f t="shared" si="112"/>
        <v>110</v>
      </c>
      <c r="F126" s="44">
        <f t="shared" si="112"/>
        <v>0</v>
      </c>
      <c r="G126" s="44">
        <f t="shared" si="112"/>
        <v>0</v>
      </c>
      <c r="H126" s="44">
        <f t="shared" si="112"/>
        <v>0</v>
      </c>
      <c r="I126" s="44">
        <f t="shared" si="112"/>
        <v>110</v>
      </c>
      <c r="J126" s="44">
        <f t="shared" si="112"/>
        <v>0</v>
      </c>
      <c r="K126" s="44">
        <f t="shared" si="112"/>
        <v>110</v>
      </c>
      <c r="L126" s="44">
        <f t="shared" si="54"/>
        <v>0</v>
      </c>
      <c r="M126" s="44">
        <f t="shared" si="112"/>
        <v>0</v>
      </c>
      <c r="N126" s="44">
        <f t="shared" si="112"/>
        <v>0</v>
      </c>
      <c r="O126" s="35">
        <f t="shared" si="55"/>
        <v>0</v>
      </c>
      <c r="P126" s="35"/>
      <c r="Q126" s="35">
        <f t="shared" si="56"/>
        <v>0</v>
      </c>
      <c r="R126" s="46"/>
    </row>
    <row r="127" spans="1:18" ht="21.75" customHeight="1" x14ac:dyDescent="0.25">
      <c r="A127" s="42" t="s">
        <v>22</v>
      </c>
      <c r="B127" s="43" t="s">
        <v>47</v>
      </c>
      <c r="C127" s="44">
        <f t="shared" si="90"/>
        <v>110</v>
      </c>
      <c r="D127" s="44">
        <f>+G127+J127</f>
        <v>0</v>
      </c>
      <c r="E127" s="44">
        <f>+H127+K127</f>
        <v>110</v>
      </c>
      <c r="F127" s="44">
        <f t="shared" si="91"/>
        <v>0</v>
      </c>
      <c r="G127" s="44"/>
      <c r="H127" s="44"/>
      <c r="I127" s="44">
        <f t="shared" si="92"/>
        <v>110</v>
      </c>
      <c r="J127" s="44"/>
      <c r="K127" s="44">
        <v>110</v>
      </c>
      <c r="L127" s="44">
        <f t="shared" si="54"/>
        <v>0</v>
      </c>
      <c r="M127" s="44"/>
      <c r="N127" s="44">
        <v>0</v>
      </c>
      <c r="O127" s="35">
        <f t="shared" si="55"/>
        <v>0</v>
      </c>
      <c r="P127" s="35"/>
      <c r="Q127" s="35">
        <f t="shared" si="56"/>
        <v>0</v>
      </c>
      <c r="R127" s="46"/>
    </row>
    <row r="128" spans="1:18" ht="19.5" customHeight="1" x14ac:dyDescent="0.25">
      <c r="A128" s="42">
        <v>33</v>
      </c>
      <c r="B128" s="43" t="s">
        <v>116</v>
      </c>
      <c r="C128" s="44">
        <f t="shared" ref="C128:N128" si="113">C129</f>
        <v>110</v>
      </c>
      <c r="D128" s="44">
        <f t="shared" si="113"/>
        <v>0</v>
      </c>
      <c r="E128" s="44">
        <f t="shared" si="113"/>
        <v>110</v>
      </c>
      <c r="F128" s="44">
        <f t="shared" si="113"/>
        <v>0</v>
      </c>
      <c r="G128" s="44">
        <f t="shared" si="113"/>
        <v>0</v>
      </c>
      <c r="H128" s="44">
        <f t="shared" si="113"/>
        <v>0</v>
      </c>
      <c r="I128" s="44">
        <f t="shared" si="113"/>
        <v>110</v>
      </c>
      <c r="J128" s="44">
        <f t="shared" si="113"/>
        <v>0</v>
      </c>
      <c r="K128" s="44">
        <f t="shared" si="113"/>
        <v>110</v>
      </c>
      <c r="L128" s="44">
        <f t="shared" si="54"/>
        <v>42</v>
      </c>
      <c r="M128" s="44">
        <f t="shared" si="113"/>
        <v>0</v>
      </c>
      <c r="N128" s="44">
        <f t="shared" si="113"/>
        <v>42</v>
      </c>
      <c r="O128" s="35">
        <f t="shared" si="55"/>
        <v>0.38181818181818183</v>
      </c>
      <c r="P128" s="35"/>
      <c r="Q128" s="35">
        <f t="shared" si="56"/>
        <v>0.38181818181818183</v>
      </c>
      <c r="R128" s="46"/>
    </row>
    <row r="129" spans="1:18" ht="21.75" customHeight="1" x14ac:dyDescent="0.25">
      <c r="A129" s="42" t="s">
        <v>22</v>
      </c>
      <c r="B129" s="43" t="s">
        <v>47</v>
      </c>
      <c r="C129" s="44">
        <f t="shared" ref="C129" si="114">SUM(D129:E129)</f>
        <v>110</v>
      </c>
      <c r="D129" s="44">
        <f>+G129+J129</f>
        <v>0</v>
      </c>
      <c r="E129" s="44">
        <f>+H129+K129</f>
        <v>110</v>
      </c>
      <c r="F129" s="44">
        <f t="shared" ref="F129" si="115">SUM(G129:H129)</f>
        <v>0</v>
      </c>
      <c r="G129" s="44"/>
      <c r="H129" s="44"/>
      <c r="I129" s="44">
        <f t="shared" ref="I129" si="116">SUM(J129:K129)</f>
        <v>110</v>
      </c>
      <c r="J129" s="44"/>
      <c r="K129" s="44">
        <v>110</v>
      </c>
      <c r="L129" s="44">
        <f t="shared" si="54"/>
        <v>42</v>
      </c>
      <c r="M129" s="44"/>
      <c r="N129" s="44">
        <v>42</v>
      </c>
      <c r="O129" s="35">
        <f t="shared" si="55"/>
        <v>0.38181818181818183</v>
      </c>
      <c r="P129" s="35"/>
      <c r="Q129" s="35">
        <f t="shared" si="56"/>
        <v>0.38181818181818183</v>
      </c>
      <c r="R129" s="46"/>
    </row>
    <row r="130" spans="1:18" ht="21.75" customHeight="1" x14ac:dyDescent="0.25">
      <c r="A130" s="42">
        <v>34</v>
      </c>
      <c r="B130" s="43" t="s">
        <v>117</v>
      </c>
      <c r="C130" s="44">
        <f t="shared" ref="C130:N130" si="117">C131</f>
        <v>20</v>
      </c>
      <c r="D130" s="44">
        <f t="shared" si="117"/>
        <v>0</v>
      </c>
      <c r="E130" s="44">
        <f t="shared" si="117"/>
        <v>20</v>
      </c>
      <c r="F130" s="44">
        <f t="shared" si="117"/>
        <v>0</v>
      </c>
      <c r="G130" s="44">
        <f t="shared" si="117"/>
        <v>0</v>
      </c>
      <c r="H130" s="44">
        <f t="shared" si="117"/>
        <v>0</v>
      </c>
      <c r="I130" s="44">
        <f t="shared" si="117"/>
        <v>20</v>
      </c>
      <c r="J130" s="44">
        <f t="shared" si="117"/>
        <v>0</v>
      </c>
      <c r="K130" s="44">
        <f t="shared" si="117"/>
        <v>20</v>
      </c>
      <c r="L130" s="44">
        <f t="shared" si="54"/>
        <v>20</v>
      </c>
      <c r="M130" s="44">
        <f t="shared" si="117"/>
        <v>0</v>
      </c>
      <c r="N130" s="44">
        <f t="shared" si="117"/>
        <v>20</v>
      </c>
      <c r="O130" s="35">
        <f t="shared" si="55"/>
        <v>1</v>
      </c>
      <c r="P130" s="35"/>
      <c r="Q130" s="35">
        <f t="shared" si="56"/>
        <v>1</v>
      </c>
      <c r="R130" s="46"/>
    </row>
    <row r="131" spans="1:18" ht="21.75" customHeight="1" x14ac:dyDescent="0.25">
      <c r="A131" s="42" t="s">
        <v>22</v>
      </c>
      <c r="B131" s="43" t="s">
        <v>47</v>
      </c>
      <c r="C131" s="44">
        <f t="shared" si="90"/>
        <v>20</v>
      </c>
      <c r="D131" s="44">
        <f>+G131+J131</f>
        <v>0</v>
      </c>
      <c r="E131" s="44">
        <f>+H131+K131</f>
        <v>20</v>
      </c>
      <c r="F131" s="44">
        <f t="shared" si="91"/>
        <v>0</v>
      </c>
      <c r="G131" s="44"/>
      <c r="H131" s="44"/>
      <c r="I131" s="44">
        <f t="shared" si="92"/>
        <v>20</v>
      </c>
      <c r="J131" s="44"/>
      <c r="K131" s="44">
        <v>20</v>
      </c>
      <c r="L131" s="44">
        <f t="shared" si="54"/>
        <v>20</v>
      </c>
      <c r="M131" s="44"/>
      <c r="N131" s="44">
        <v>20</v>
      </c>
      <c r="O131" s="35">
        <f t="shared" si="55"/>
        <v>1</v>
      </c>
      <c r="P131" s="35"/>
      <c r="Q131" s="35">
        <f t="shared" si="56"/>
        <v>1</v>
      </c>
      <c r="R131" s="46"/>
    </row>
    <row r="132" spans="1:18" ht="21.75" customHeight="1" x14ac:dyDescent="0.25">
      <c r="A132" s="42">
        <v>35</v>
      </c>
      <c r="B132" s="43" t="s">
        <v>118</v>
      </c>
      <c r="C132" s="44">
        <f t="shared" ref="C132:N132" si="118">C133</f>
        <v>20</v>
      </c>
      <c r="D132" s="44">
        <f t="shared" si="118"/>
        <v>0</v>
      </c>
      <c r="E132" s="44">
        <f t="shared" si="118"/>
        <v>20</v>
      </c>
      <c r="F132" s="44">
        <f t="shared" si="118"/>
        <v>0</v>
      </c>
      <c r="G132" s="44">
        <f t="shared" si="118"/>
        <v>0</v>
      </c>
      <c r="H132" s="44">
        <f t="shared" si="118"/>
        <v>0</v>
      </c>
      <c r="I132" s="44">
        <f t="shared" si="118"/>
        <v>20</v>
      </c>
      <c r="J132" s="44">
        <f t="shared" si="118"/>
        <v>0</v>
      </c>
      <c r="K132" s="44">
        <f t="shared" si="118"/>
        <v>20</v>
      </c>
      <c r="L132" s="44">
        <f t="shared" si="54"/>
        <v>0</v>
      </c>
      <c r="M132" s="44">
        <f t="shared" si="118"/>
        <v>0</v>
      </c>
      <c r="N132" s="44">
        <f t="shared" si="118"/>
        <v>0</v>
      </c>
      <c r="O132" s="35">
        <f t="shared" si="55"/>
        <v>0</v>
      </c>
      <c r="P132" s="35"/>
      <c r="Q132" s="35">
        <f t="shared" si="56"/>
        <v>0</v>
      </c>
      <c r="R132" s="46"/>
    </row>
    <row r="133" spans="1:18" ht="21.75" customHeight="1" x14ac:dyDescent="0.25">
      <c r="A133" s="42" t="s">
        <v>22</v>
      </c>
      <c r="B133" s="43" t="s">
        <v>47</v>
      </c>
      <c r="C133" s="44">
        <f t="shared" ref="C133" si="119">SUM(D133:E133)</f>
        <v>20</v>
      </c>
      <c r="D133" s="44">
        <f>+G133+J133</f>
        <v>0</v>
      </c>
      <c r="E133" s="44">
        <f>+H133+K133</f>
        <v>20</v>
      </c>
      <c r="F133" s="44">
        <f t="shared" ref="F133" si="120">SUM(G133:H133)</f>
        <v>0</v>
      </c>
      <c r="G133" s="44"/>
      <c r="H133" s="44"/>
      <c r="I133" s="44">
        <f t="shared" ref="I133" si="121">SUM(J133:K133)</f>
        <v>20</v>
      </c>
      <c r="J133" s="44"/>
      <c r="K133" s="44">
        <v>20</v>
      </c>
      <c r="L133" s="44">
        <f t="shared" si="54"/>
        <v>0</v>
      </c>
      <c r="M133" s="44"/>
      <c r="N133" s="44">
        <v>0</v>
      </c>
      <c r="O133" s="35">
        <f t="shared" si="55"/>
        <v>0</v>
      </c>
      <c r="P133" s="35"/>
      <c r="Q133" s="35">
        <f t="shared" si="56"/>
        <v>0</v>
      </c>
      <c r="R133" s="46"/>
    </row>
    <row r="134" spans="1:18" ht="21.75" customHeight="1" x14ac:dyDescent="0.25">
      <c r="A134" s="42">
        <v>36</v>
      </c>
      <c r="B134" s="43" t="s">
        <v>119</v>
      </c>
      <c r="C134" s="44">
        <f t="shared" ref="C134:N134" si="122">C135</f>
        <v>20</v>
      </c>
      <c r="D134" s="44">
        <f t="shared" si="122"/>
        <v>0</v>
      </c>
      <c r="E134" s="44">
        <f t="shared" si="122"/>
        <v>20</v>
      </c>
      <c r="F134" s="44">
        <f t="shared" si="122"/>
        <v>0</v>
      </c>
      <c r="G134" s="44">
        <f t="shared" si="122"/>
        <v>0</v>
      </c>
      <c r="H134" s="44">
        <f t="shared" si="122"/>
        <v>0</v>
      </c>
      <c r="I134" s="44">
        <f t="shared" si="122"/>
        <v>20</v>
      </c>
      <c r="J134" s="44">
        <f t="shared" si="122"/>
        <v>0</v>
      </c>
      <c r="K134" s="44">
        <f t="shared" si="122"/>
        <v>20</v>
      </c>
      <c r="L134" s="44">
        <f t="shared" si="54"/>
        <v>20</v>
      </c>
      <c r="M134" s="44">
        <f t="shared" si="122"/>
        <v>0</v>
      </c>
      <c r="N134" s="44">
        <f t="shared" si="122"/>
        <v>20</v>
      </c>
      <c r="O134" s="35">
        <f t="shared" si="55"/>
        <v>1</v>
      </c>
      <c r="P134" s="35"/>
      <c r="Q134" s="35">
        <f t="shared" si="56"/>
        <v>1</v>
      </c>
      <c r="R134" s="46"/>
    </row>
    <row r="135" spans="1:18" ht="21.75" customHeight="1" x14ac:dyDescent="0.25">
      <c r="A135" s="42" t="s">
        <v>22</v>
      </c>
      <c r="B135" s="43" t="s">
        <v>47</v>
      </c>
      <c r="C135" s="44">
        <f t="shared" si="90"/>
        <v>20</v>
      </c>
      <c r="D135" s="44">
        <f>+G135+J135</f>
        <v>0</v>
      </c>
      <c r="E135" s="44">
        <f>+H135+K135</f>
        <v>20</v>
      </c>
      <c r="F135" s="44">
        <f t="shared" si="91"/>
        <v>0</v>
      </c>
      <c r="G135" s="44"/>
      <c r="H135" s="44"/>
      <c r="I135" s="44">
        <f t="shared" ref="I135" si="123">SUM(J135:K135)</f>
        <v>20</v>
      </c>
      <c r="J135" s="44"/>
      <c r="K135" s="44">
        <v>20</v>
      </c>
      <c r="L135" s="44">
        <f t="shared" si="54"/>
        <v>20</v>
      </c>
      <c r="M135" s="44"/>
      <c r="N135" s="44">
        <v>20</v>
      </c>
      <c r="O135" s="35">
        <f t="shared" si="55"/>
        <v>1</v>
      </c>
      <c r="P135" s="35"/>
      <c r="Q135" s="35">
        <f t="shared" si="56"/>
        <v>1</v>
      </c>
      <c r="R135" s="46"/>
    </row>
    <row r="136" spans="1:18" ht="21.75" customHeight="1" x14ac:dyDescent="0.25">
      <c r="A136" s="42">
        <v>37</v>
      </c>
      <c r="B136" s="43" t="s">
        <v>120</v>
      </c>
      <c r="C136" s="44">
        <f t="shared" ref="C136:N136" si="124">C137</f>
        <v>20</v>
      </c>
      <c r="D136" s="44">
        <f t="shared" si="124"/>
        <v>0</v>
      </c>
      <c r="E136" s="44">
        <f t="shared" si="124"/>
        <v>20</v>
      </c>
      <c r="F136" s="44">
        <f t="shared" si="124"/>
        <v>0</v>
      </c>
      <c r="G136" s="44">
        <f t="shared" si="124"/>
        <v>0</v>
      </c>
      <c r="H136" s="44">
        <f t="shared" si="124"/>
        <v>0</v>
      </c>
      <c r="I136" s="44">
        <f t="shared" si="124"/>
        <v>20</v>
      </c>
      <c r="J136" s="44">
        <f t="shared" si="124"/>
        <v>0</v>
      </c>
      <c r="K136" s="44">
        <f t="shared" si="124"/>
        <v>20</v>
      </c>
      <c r="L136" s="44">
        <f t="shared" si="54"/>
        <v>20</v>
      </c>
      <c r="M136" s="44">
        <f t="shared" si="124"/>
        <v>0</v>
      </c>
      <c r="N136" s="44">
        <f t="shared" si="124"/>
        <v>20</v>
      </c>
      <c r="O136" s="35">
        <f t="shared" si="55"/>
        <v>1</v>
      </c>
      <c r="P136" s="35"/>
      <c r="Q136" s="35">
        <f t="shared" si="56"/>
        <v>1</v>
      </c>
      <c r="R136" s="46"/>
    </row>
    <row r="137" spans="1:18" ht="21.75" customHeight="1" x14ac:dyDescent="0.25">
      <c r="A137" s="42" t="s">
        <v>22</v>
      </c>
      <c r="B137" s="43" t="s">
        <v>47</v>
      </c>
      <c r="C137" s="44">
        <f t="shared" ref="C137" si="125">SUM(D137:E137)</f>
        <v>20</v>
      </c>
      <c r="D137" s="44">
        <f>+G137+J137</f>
        <v>0</v>
      </c>
      <c r="E137" s="44">
        <f>+H137+K137</f>
        <v>20</v>
      </c>
      <c r="F137" s="44">
        <f t="shared" ref="F137" si="126">SUM(G137:H137)</f>
        <v>0</v>
      </c>
      <c r="G137" s="44"/>
      <c r="H137" s="44"/>
      <c r="I137" s="44">
        <f t="shared" ref="I137" si="127">SUM(J137:K137)</f>
        <v>20</v>
      </c>
      <c r="J137" s="44"/>
      <c r="K137" s="44">
        <v>20</v>
      </c>
      <c r="L137" s="44">
        <f t="shared" si="54"/>
        <v>20</v>
      </c>
      <c r="M137" s="44"/>
      <c r="N137" s="44">
        <v>20</v>
      </c>
      <c r="O137" s="35">
        <f t="shared" si="55"/>
        <v>1</v>
      </c>
      <c r="P137" s="35"/>
      <c r="Q137" s="35">
        <f t="shared" si="56"/>
        <v>1</v>
      </c>
      <c r="R137" s="46"/>
    </row>
    <row r="138" spans="1:18" s="27" customFormat="1" ht="21.75" customHeight="1" x14ac:dyDescent="0.25">
      <c r="A138" s="37" t="s">
        <v>121</v>
      </c>
      <c r="B138" s="47" t="s">
        <v>122</v>
      </c>
      <c r="C138" s="39">
        <f>C139+C140+C141+C142+C143+C144+C145+C146+C147+C148+C149+C150+C151</f>
        <v>668291</v>
      </c>
      <c r="D138" s="39">
        <f t="shared" ref="D138:N138" si="128">D139+D140+D141+D142+D143+D144+D145+D146+D147+D148+D149+D150+D151</f>
        <v>569056</v>
      </c>
      <c r="E138" s="39">
        <f t="shared" si="128"/>
        <v>99235</v>
      </c>
      <c r="F138" s="39">
        <f t="shared" si="128"/>
        <v>15280</v>
      </c>
      <c r="G138" s="39">
        <f t="shared" si="128"/>
        <v>15280</v>
      </c>
      <c r="H138" s="39">
        <f t="shared" si="128"/>
        <v>0</v>
      </c>
      <c r="I138" s="39">
        <f t="shared" si="128"/>
        <v>653011</v>
      </c>
      <c r="J138" s="39">
        <f t="shared" si="128"/>
        <v>553776</v>
      </c>
      <c r="K138" s="39">
        <f t="shared" si="128"/>
        <v>99235</v>
      </c>
      <c r="L138" s="39">
        <f t="shared" si="128"/>
        <v>294002.59857999999</v>
      </c>
      <c r="M138" s="39">
        <f t="shared" si="128"/>
        <v>269727.03992999997</v>
      </c>
      <c r="N138" s="39">
        <f t="shared" si="128"/>
        <v>24275.558650000003</v>
      </c>
      <c r="O138" s="40">
        <f t="shared" si="55"/>
        <v>0.43993200354336659</v>
      </c>
      <c r="P138" s="40">
        <f t="shared" si="55"/>
        <v>0.47399032771818583</v>
      </c>
      <c r="Q138" s="40">
        <f t="shared" si="56"/>
        <v>0.24462698291933294</v>
      </c>
      <c r="R138" s="48"/>
    </row>
    <row r="139" spans="1:18" ht="21.75" customHeight="1" x14ac:dyDescent="0.25">
      <c r="A139" s="42">
        <v>1</v>
      </c>
      <c r="B139" s="43" t="s">
        <v>123</v>
      </c>
      <c r="C139" s="44">
        <f t="shared" ref="C139" si="129">SUM(D139:E139)</f>
        <v>65083</v>
      </c>
      <c r="D139" s="44">
        <f>+G139+J139</f>
        <v>53828</v>
      </c>
      <c r="E139" s="44">
        <f>+H139+K139</f>
        <v>11255</v>
      </c>
      <c r="F139" s="44">
        <f>SUM(G139:H139)</f>
        <v>0</v>
      </c>
      <c r="G139" s="44"/>
      <c r="H139" s="44"/>
      <c r="I139" s="44">
        <f t="shared" ref="I139:I151" si="130">SUM(J139:K139)</f>
        <v>65083</v>
      </c>
      <c r="J139" s="44">
        <v>53828</v>
      </c>
      <c r="K139" s="44">
        <v>11255</v>
      </c>
      <c r="L139" s="44">
        <f t="shared" ref="L139:L151" si="131">SUM(M139:N139)</f>
        <v>39714.092000000004</v>
      </c>
      <c r="M139" s="44">
        <v>35935.665000000001</v>
      </c>
      <c r="N139" s="44">
        <v>3778.4270000000001</v>
      </c>
      <c r="O139" s="35">
        <f t="shared" ref="O139:Q154" si="132">L139/C139</f>
        <v>0.61020684356898125</v>
      </c>
      <c r="P139" s="35">
        <f t="shared" si="132"/>
        <v>0.66760171286319392</v>
      </c>
      <c r="Q139" s="35">
        <f t="shared" si="56"/>
        <v>0.33571097290093294</v>
      </c>
      <c r="R139" s="46"/>
    </row>
    <row r="140" spans="1:18" ht="21.75" customHeight="1" x14ac:dyDescent="0.25">
      <c r="A140" s="42">
        <v>2</v>
      </c>
      <c r="B140" s="43" t="s">
        <v>124</v>
      </c>
      <c r="C140" s="44">
        <f t="shared" ref="C140:C151" si="133">SUM(D140:E140)</f>
        <v>34186</v>
      </c>
      <c r="D140" s="44">
        <f t="shared" ref="D140:E151" si="134">+G140+J140</f>
        <v>31078</v>
      </c>
      <c r="E140" s="44">
        <f t="shared" si="134"/>
        <v>3108</v>
      </c>
      <c r="F140" s="44">
        <f t="shared" ref="F140:F151" si="135">SUM(G140:H140)</f>
        <v>3840</v>
      </c>
      <c r="G140" s="44">
        <v>3840</v>
      </c>
      <c r="H140" s="44"/>
      <c r="I140" s="44">
        <f t="shared" si="130"/>
        <v>30346</v>
      </c>
      <c r="J140" s="44">
        <v>27238</v>
      </c>
      <c r="K140" s="44">
        <v>3108</v>
      </c>
      <c r="L140" s="44">
        <f t="shared" si="131"/>
        <v>11448.995999999999</v>
      </c>
      <c r="M140" s="44">
        <v>11448.995999999999</v>
      </c>
      <c r="N140" s="44"/>
      <c r="O140" s="35">
        <f t="shared" si="132"/>
        <v>0.33490305973205403</v>
      </c>
      <c r="P140" s="35">
        <f t="shared" si="132"/>
        <v>0.36839552094729389</v>
      </c>
      <c r="Q140" s="35">
        <f t="shared" si="56"/>
        <v>0</v>
      </c>
      <c r="R140" s="46"/>
    </row>
    <row r="141" spans="1:18" ht="21.75" customHeight="1" x14ac:dyDescent="0.25">
      <c r="A141" s="42">
        <v>3</v>
      </c>
      <c r="B141" s="43" t="s">
        <v>125</v>
      </c>
      <c r="C141" s="44">
        <f t="shared" si="133"/>
        <v>77209</v>
      </c>
      <c r="D141" s="44">
        <f t="shared" si="134"/>
        <v>66152</v>
      </c>
      <c r="E141" s="44">
        <f t="shared" si="134"/>
        <v>11057</v>
      </c>
      <c r="F141" s="44">
        <f t="shared" si="135"/>
        <v>0</v>
      </c>
      <c r="G141" s="44"/>
      <c r="H141" s="44"/>
      <c r="I141" s="44">
        <f t="shared" si="130"/>
        <v>77209</v>
      </c>
      <c r="J141" s="44">
        <v>66152</v>
      </c>
      <c r="K141" s="44">
        <v>11057</v>
      </c>
      <c r="L141" s="44">
        <f t="shared" si="131"/>
        <v>39670.432000000001</v>
      </c>
      <c r="M141" s="44">
        <v>36293.663999999997</v>
      </c>
      <c r="N141" s="44">
        <v>3376.768</v>
      </c>
      <c r="O141" s="35">
        <f t="shared" si="132"/>
        <v>0.51380579984198738</v>
      </c>
      <c r="P141" s="35">
        <f t="shared" si="132"/>
        <v>0.54864046438505254</v>
      </c>
      <c r="Q141" s="35">
        <f t="shared" si="132"/>
        <v>0.30539640047029032</v>
      </c>
      <c r="R141" s="46"/>
    </row>
    <row r="142" spans="1:18" ht="21.75" customHeight="1" x14ac:dyDescent="0.25">
      <c r="A142" s="42">
        <v>4</v>
      </c>
      <c r="B142" s="43" t="s">
        <v>126</v>
      </c>
      <c r="C142" s="44">
        <f t="shared" si="133"/>
        <v>12160</v>
      </c>
      <c r="D142" s="44">
        <f t="shared" si="134"/>
        <v>8139</v>
      </c>
      <c r="E142" s="44">
        <f t="shared" si="134"/>
        <v>4021</v>
      </c>
      <c r="F142" s="44">
        <f t="shared" si="135"/>
        <v>0</v>
      </c>
      <c r="G142" s="44"/>
      <c r="H142" s="44"/>
      <c r="I142" s="44">
        <f t="shared" si="130"/>
        <v>12160</v>
      </c>
      <c r="J142" s="44">
        <v>8139</v>
      </c>
      <c r="K142" s="44">
        <v>4021</v>
      </c>
      <c r="L142" s="44">
        <f t="shared" si="131"/>
        <v>5904.6816500000004</v>
      </c>
      <c r="M142" s="44">
        <v>5459</v>
      </c>
      <c r="N142" s="44">
        <v>445.68164999999999</v>
      </c>
      <c r="O142" s="35">
        <f t="shared" si="132"/>
        <v>0.48558237253289477</v>
      </c>
      <c r="P142" s="35">
        <f t="shared" si="132"/>
        <v>0.67072121882295122</v>
      </c>
      <c r="Q142" s="35">
        <f t="shared" si="132"/>
        <v>0.11083851032081571</v>
      </c>
      <c r="R142" s="46"/>
    </row>
    <row r="143" spans="1:18" s="53" customFormat="1" ht="21.75" customHeight="1" x14ac:dyDescent="0.25">
      <c r="A143" s="50">
        <v>5</v>
      </c>
      <c r="B143" s="51" t="s">
        <v>127</v>
      </c>
      <c r="C143" s="44">
        <f t="shared" si="133"/>
        <v>96534</v>
      </c>
      <c r="D143" s="44">
        <f t="shared" si="134"/>
        <v>84943</v>
      </c>
      <c r="E143" s="44">
        <f t="shared" si="134"/>
        <v>11591</v>
      </c>
      <c r="F143" s="44">
        <f t="shared" si="135"/>
        <v>0</v>
      </c>
      <c r="G143" s="44"/>
      <c r="H143" s="44"/>
      <c r="I143" s="44">
        <f t="shared" si="130"/>
        <v>96534</v>
      </c>
      <c r="J143" s="44">
        <v>84943</v>
      </c>
      <c r="K143" s="44">
        <v>11591</v>
      </c>
      <c r="L143" s="44">
        <f t="shared" si="131"/>
        <v>41058</v>
      </c>
      <c r="M143" s="44">
        <v>37124</v>
      </c>
      <c r="N143" s="44">
        <v>3934</v>
      </c>
      <c r="O143" s="35">
        <f t="shared" si="132"/>
        <v>0.42532164833115793</v>
      </c>
      <c r="P143" s="35">
        <f t="shared" si="132"/>
        <v>0.43704601909515794</v>
      </c>
      <c r="Q143" s="35">
        <f t="shared" si="132"/>
        <v>0.33940125959796391</v>
      </c>
      <c r="R143" s="52"/>
    </row>
    <row r="144" spans="1:18" ht="21.75" customHeight="1" x14ac:dyDescent="0.25">
      <c r="A144" s="42">
        <v>6</v>
      </c>
      <c r="B144" s="43" t="s">
        <v>128</v>
      </c>
      <c r="C144" s="44">
        <f t="shared" si="133"/>
        <v>79439</v>
      </c>
      <c r="D144" s="44">
        <f t="shared" si="134"/>
        <v>73221</v>
      </c>
      <c r="E144" s="44">
        <f t="shared" si="134"/>
        <v>6218</v>
      </c>
      <c r="F144" s="44">
        <f t="shared" si="135"/>
        <v>0</v>
      </c>
      <c r="G144" s="44"/>
      <c r="H144" s="44"/>
      <c r="I144" s="44">
        <f t="shared" si="130"/>
        <v>79439</v>
      </c>
      <c r="J144" s="44">
        <v>73221</v>
      </c>
      <c r="K144" s="44">
        <v>6218</v>
      </c>
      <c r="L144" s="44">
        <f t="shared" si="131"/>
        <v>27794.577000000001</v>
      </c>
      <c r="M144" s="44">
        <v>24055.078000000001</v>
      </c>
      <c r="N144" s="44">
        <v>3739.4989999999998</v>
      </c>
      <c r="O144" s="35">
        <f t="shared" si="132"/>
        <v>0.34988578657838093</v>
      </c>
      <c r="P144" s="35">
        <f t="shared" si="132"/>
        <v>0.3285270345939007</v>
      </c>
      <c r="Q144" s="35">
        <f t="shared" si="132"/>
        <v>0.6013990028948214</v>
      </c>
      <c r="R144" s="46"/>
    </row>
    <row r="145" spans="1:21" ht="21.75" customHeight="1" x14ac:dyDescent="0.25">
      <c r="A145" s="42">
        <v>7</v>
      </c>
      <c r="B145" s="43" t="s">
        <v>129</v>
      </c>
      <c r="C145" s="44">
        <f t="shared" si="133"/>
        <v>47408</v>
      </c>
      <c r="D145" s="44">
        <f t="shared" si="134"/>
        <v>38887</v>
      </c>
      <c r="E145" s="44">
        <f t="shared" si="134"/>
        <v>8521</v>
      </c>
      <c r="F145" s="44">
        <f t="shared" si="135"/>
        <v>2800</v>
      </c>
      <c r="G145" s="44">
        <v>2800</v>
      </c>
      <c r="H145" s="44"/>
      <c r="I145" s="44">
        <f t="shared" si="130"/>
        <v>44608</v>
      </c>
      <c r="J145" s="44">
        <v>36087</v>
      </c>
      <c r="K145" s="44">
        <v>8521</v>
      </c>
      <c r="L145" s="44">
        <f t="shared" si="131"/>
        <v>23152.5</v>
      </c>
      <c r="M145" s="44">
        <v>20219</v>
      </c>
      <c r="N145" s="44">
        <v>2933.5</v>
      </c>
      <c r="O145" s="35">
        <f t="shared" si="132"/>
        <v>0.48836694228822142</v>
      </c>
      <c r="P145" s="35">
        <f t="shared" si="132"/>
        <v>0.51994239720214985</v>
      </c>
      <c r="Q145" s="35">
        <f t="shared" si="132"/>
        <v>0.34426710479990613</v>
      </c>
      <c r="R145" s="46"/>
    </row>
    <row r="146" spans="1:21" ht="21.75" customHeight="1" x14ac:dyDescent="0.25">
      <c r="A146" s="42">
        <v>8</v>
      </c>
      <c r="B146" s="43" t="s">
        <v>130</v>
      </c>
      <c r="C146" s="44">
        <f t="shared" si="133"/>
        <v>38554</v>
      </c>
      <c r="D146" s="44">
        <f t="shared" si="134"/>
        <v>31460</v>
      </c>
      <c r="E146" s="44">
        <f t="shared" si="134"/>
        <v>7094</v>
      </c>
      <c r="F146" s="44">
        <f t="shared" si="135"/>
        <v>1600</v>
      </c>
      <c r="G146" s="44">
        <v>1600</v>
      </c>
      <c r="H146" s="44"/>
      <c r="I146" s="44">
        <f t="shared" si="130"/>
        <v>36954</v>
      </c>
      <c r="J146" s="44">
        <v>29860</v>
      </c>
      <c r="K146" s="44">
        <v>7094</v>
      </c>
      <c r="L146" s="44">
        <f t="shared" si="131"/>
        <v>18231.489000000001</v>
      </c>
      <c r="M146" s="44">
        <v>16237.931</v>
      </c>
      <c r="N146" s="44">
        <v>1993.558</v>
      </c>
      <c r="O146" s="35">
        <f t="shared" si="132"/>
        <v>0.47288190589822071</v>
      </c>
      <c r="P146" s="35">
        <f t="shared" si="132"/>
        <v>0.51614529561347744</v>
      </c>
      <c r="Q146" s="35">
        <f t="shared" si="132"/>
        <v>0.28102029884409357</v>
      </c>
      <c r="R146" s="46"/>
    </row>
    <row r="147" spans="1:21" ht="21.75" customHeight="1" x14ac:dyDescent="0.25">
      <c r="A147" s="42">
        <v>9</v>
      </c>
      <c r="B147" s="43" t="s">
        <v>131</v>
      </c>
      <c r="C147" s="44">
        <f t="shared" si="133"/>
        <v>66781</v>
      </c>
      <c r="D147" s="44">
        <f t="shared" si="134"/>
        <v>54078</v>
      </c>
      <c r="E147" s="44">
        <f t="shared" si="134"/>
        <v>12703</v>
      </c>
      <c r="F147" s="44">
        <f t="shared" si="135"/>
        <v>7040</v>
      </c>
      <c r="G147" s="44">
        <v>7040</v>
      </c>
      <c r="H147" s="44"/>
      <c r="I147" s="44">
        <f t="shared" si="130"/>
        <v>59741</v>
      </c>
      <c r="J147" s="44">
        <v>47038</v>
      </c>
      <c r="K147" s="44">
        <v>12703</v>
      </c>
      <c r="L147" s="44">
        <f t="shared" si="131"/>
        <v>36802.809000000001</v>
      </c>
      <c r="M147" s="44">
        <v>35613.254000000001</v>
      </c>
      <c r="N147" s="44">
        <v>1189.5550000000001</v>
      </c>
      <c r="O147" s="35">
        <f t="shared" si="132"/>
        <v>0.55109700363875957</v>
      </c>
      <c r="P147" s="35">
        <f t="shared" si="132"/>
        <v>0.65855345981730096</v>
      </c>
      <c r="Q147" s="35">
        <f t="shared" si="132"/>
        <v>9.3643627489569392E-2</v>
      </c>
      <c r="R147" s="46"/>
    </row>
    <row r="148" spans="1:21" ht="21.75" customHeight="1" x14ac:dyDescent="0.25">
      <c r="A148" s="42">
        <v>10</v>
      </c>
      <c r="B148" s="43" t="s">
        <v>132</v>
      </c>
      <c r="C148" s="44">
        <f t="shared" si="133"/>
        <v>61337</v>
      </c>
      <c r="D148" s="44">
        <f t="shared" si="134"/>
        <v>48731</v>
      </c>
      <c r="E148" s="44">
        <f t="shared" si="134"/>
        <v>12606</v>
      </c>
      <c r="F148" s="44">
        <f t="shared" si="135"/>
        <v>0</v>
      </c>
      <c r="G148" s="44"/>
      <c r="H148" s="44"/>
      <c r="I148" s="44">
        <f t="shared" si="130"/>
        <v>61337</v>
      </c>
      <c r="J148" s="44">
        <v>48731</v>
      </c>
      <c r="K148" s="44">
        <v>12606</v>
      </c>
      <c r="L148" s="44">
        <f t="shared" si="131"/>
        <v>15111.523929999999</v>
      </c>
      <c r="M148" s="44">
        <v>13483.95393</v>
      </c>
      <c r="N148" s="44">
        <v>1627.57</v>
      </c>
      <c r="O148" s="35">
        <f t="shared" si="132"/>
        <v>0.2463688137665683</v>
      </c>
      <c r="P148" s="35">
        <f t="shared" si="132"/>
        <v>0.27670176951016806</v>
      </c>
      <c r="Q148" s="35">
        <f t="shared" si="132"/>
        <v>0.12911074091702363</v>
      </c>
      <c r="R148" s="46"/>
    </row>
    <row r="149" spans="1:21" ht="21" customHeight="1" x14ac:dyDescent="0.25">
      <c r="A149" s="42">
        <v>11</v>
      </c>
      <c r="B149" s="43" t="s">
        <v>133</v>
      </c>
      <c r="C149" s="44">
        <f t="shared" si="133"/>
        <v>2426</v>
      </c>
      <c r="D149" s="44">
        <f t="shared" si="134"/>
        <v>1406</v>
      </c>
      <c r="E149" s="44">
        <f t="shared" si="134"/>
        <v>1020</v>
      </c>
      <c r="F149" s="44">
        <f t="shared" si="135"/>
        <v>0</v>
      </c>
      <c r="G149" s="44"/>
      <c r="H149" s="44"/>
      <c r="I149" s="44">
        <f t="shared" si="130"/>
        <v>2426</v>
      </c>
      <c r="J149" s="44">
        <v>1406</v>
      </c>
      <c r="K149" s="44">
        <v>1020</v>
      </c>
      <c r="L149" s="44">
        <f t="shared" si="131"/>
        <v>619</v>
      </c>
      <c r="M149" s="44">
        <v>483</v>
      </c>
      <c r="N149" s="44">
        <v>136</v>
      </c>
      <c r="O149" s="35">
        <f t="shared" si="132"/>
        <v>0.2551525144270404</v>
      </c>
      <c r="P149" s="35">
        <f t="shared" si="132"/>
        <v>0.34352773826458038</v>
      </c>
      <c r="Q149" s="35">
        <f t="shared" si="132"/>
        <v>0.13333333333333333</v>
      </c>
      <c r="R149" s="46"/>
    </row>
    <row r="150" spans="1:21" ht="21.75" customHeight="1" x14ac:dyDescent="0.25">
      <c r="A150" s="42">
        <v>12</v>
      </c>
      <c r="B150" s="43" t="s">
        <v>134</v>
      </c>
      <c r="C150" s="44">
        <f t="shared" si="133"/>
        <v>34833</v>
      </c>
      <c r="D150" s="44">
        <f t="shared" si="134"/>
        <v>30290</v>
      </c>
      <c r="E150" s="44">
        <f t="shared" si="134"/>
        <v>4543</v>
      </c>
      <c r="F150" s="44">
        <f t="shared" si="135"/>
        <v>0</v>
      </c>
      <c r="G150" s="44"/>
      <c r="H150" s="44"/>
      <c r="I150" s="44">
        <f t="shared" si="130"/>
        <v>34833</v>
      </c>
      <c r="J150" s="44">
        <v>30290</v>
      </c>
      <c r="K150" s="44">
        <v>4543</v>
      </c>
      <c r="L150" s="44">
        <f t="shared" si="131"/>
        <v>13255</v>
      </c>
      <c r="M150" s="44">
        <v>12911</v>
      </c>
      <c r="N150" s="44">
        <v>344</v>
      </c>
      <c r="O150" s="35">
        <f t="shared" si="132"/>
        <v>0.38052995722447103</v>
      </c>
      <c r="P150" s="35">
        <f t="shared" si="132"/>
        <v>0.42624628590293828</v>
      </c>
      <c r="Q150" s="35">
        <f t="shared" si="132"/>
        <v>7.5720889280211312E-2</v>
      </c>
      <c r="R150" s="46"/>
    </row>
    <row r="151" spans="1:21" ht="21.75" customHeight="1" x14ac:dyDescent="0.25">
      <c r="A151" s="42">
        <v>13</v>
      </c>
      <c r="B151" s="43" t="s">
        <v>135</v>
      </c>
      <c r="C151" s="44">
        <f t="shared" si="133"/>
        <v>52341</v>
      </c>
      <c r="D151" s="44">
        <f t="shared" si="134"/>
        <v>46843</v>
      </c>
      <c r="E151" s="44">
        <f t="shared" si="134"/>
        <v>5498</v>
      </c>
      <c r="F151" s="44">
        <f t="shared" si="135"/>
        <v>0</v>
      </c>
      <c r="G151" s="44"/>
      <c r="H151" s="44"/>
      <c r="I151" s="44">
        <f t="shared" si="130"/>
        <v>52341</v>
      </c>
      <c r="J151" s="44">
        <v>46843</v>
      </c>
      <c r="K151" s="44">
        <v>5498</v>
      </c>
      <c r="L151" s="44">
        <f t="shared" si="131"/>
        <v>21239.498</v>
      </c>
      <c r="M151" s="44">
        <v>20462.498</v>
      </c>
      <c r="N151" s="44">
        <v>777</v>
      </c>
      <c r="O151" s="35">
        <f t="shared" si="132"/>
        <v>0.40579083319004222</v>
      </c>
      <c r="P151" s="35">
        <f t="shared" si="132"/>
        <v>0.43683150097132978</v>
      </c>
      <c r="Q151" s="35">
        <f t="shared" si="132"/>
        <v>0.14132411786104038</v>
      </c>
      <c r="R151" s="46"/>
    </row>
    <row r="152" spans="1:21" s="27" customFormat="1" ht="21.75" customHeight="1" x14ac:dyDescent="0.25">
      <c r="A152" s="37" t="s">
        <v>136</v>
      </c>
      <c r="B152" s="54" t="s">
        <v>137</v>
      </c>
      <c r="C152" s="41">
        <f>SUM(C153:C157)</f>
        <v>66106</v>
      </c>
      <c r="D152" s="41">
        <f t="shared" ref="D152:N152" si="136">SUM(D153:D157)</f>
        <v>39635</v>
      </c>
      <c r="E152" s="41">
        <f t="shared" si="136"/>
        <v>26471</v>
      </c>
      <c r="F152" s="41">
        <f t="shared" si="136"/>
        <v>12420</v>
      </c>
      <c r="G152" s="41">
        <f t="shared" si="136"/>
        <v>12420</v>
      </c>
      <c r="H152" s="41">
        <f t="shared" si="136"/>
        <v>0</v>
      </c>
      <c r="I152" s="41">
        <f t="shared" si="136"/>
        <v>53686</v>
      </c>
      <c r="J152" s="41">
        <f t="shared" si="136"/>
        <v>27215</v>
      </c>
      <c r="K152" s="41">
        <f t="shared" si="136"/>
        <v>26471</v>
      </c>
      <c r="L152" s="41">
        <f t="shared" si="136"/>
        <v>0</v>
      </c>
      <c r="M152" s="41">
        <f t="shared" si="136"/>
        <v>0</v>
      </c>
      <c r="N152" s="41">
        <f t="shared" si="136"/>
        <v>0</v>
      </c>
      <c r="O152" s="40">
        <f t="shared" si="132"/>
        <v>0</v>
      </c>
      <c r="P152" s="40">
        <f t="shared" si="132"/>
        <v>0</v>
      </c>
      <c r="Q152" s="40">
        <f t="shared" si="132"/>
        <v>0</v>
      </c>
      <c r="R152" s="48"/>
    </row>
    <row r="153" spans="1:21" ht="21.75" customHeight="1" x14ac:dyDescent="0.25">
      <c r="A153" s="42">
        <v>1</v>
      </c>
      <c r="B153" s="43" t="s">
        <v>138</v>
      </c>
      <c r="C153" s="44">
        <f t="shared" ref="C153:C157" si="137">SUM(D153:E153)</f>
        <v>935</v>
      </c>
      <c r="D153" s="44">
        <f t="shared" ref="D153:E157" si="138">+G153+J153</f>
        <v>935</v>
      </c>
      <c r="E153" s="44">
        <f t="shared" si="138"/>
        <v>0</v>
      </c>
      <c r="F153" s="44">
        <f>SUM(G153:H153)</f>
        <v>0</v>
      </c>
      <c r="G153" s="44"/>
      <c r="H153" s="44"/>
      <c r="I153" s="44">
        <f t="shared" ref="I153:I157" si="139">SUM(J153:K153)</f>
        <v>935</v>
      </c>
      <c r="J153" s="45">
        <v>935</v>
      </c>
      <c r="K153" s="45"/>
      <c r="L153" s="44">
        <f t="shared" ref="L153:L157" si="140">SUM(M153:N153)</f>
        <v>0</v>
      </c>
      <c r="M153" s="45"/>
      <c r="N153" s="45"/>
      <c r="O153" s="35">
        <f t="shared" si="132"/>
        <v>0</v>
      </c>
      <c r="P153" s="35">
        <f t="shared" si="132"/>
        <v>0</v>
      </c>
      <c r="Q153" s="35"/>
      <c r="R153" s="46"/>
    </row>
    <row r="154" spans="1:21" ht="42.75" customHeight="1" x14ac:dyDescent="0.25">
      <c r="A154" s="42">
        <v>2</v>
      </c>
      <c r="B154" s="43" t="s">
        <v>139</v>
      </c>
      <c r="C154" s="44">
        <f t="shared" si="137"/>
        <v>38700</v>
      </c>
      <c r="D154" s="44">
        <f t="shared" si="138"/>
        <v>38700</v>
      </c>
      <c r="E154" s="44">
        <f t="shared" si="138"/>
        <v>0</v>
      </c>
      <c r="F154" s="44">
        <f>SUM(G154:H154)</f>
        <v>12420</v>
      </c>
      <c r="G154" s="44">
        <v>12420</v>
      </c>
      <c r="H154" s="44"/>
      <c r="I154" s="44">
        <f t="shared" si="139"/>
        <v>26280</v>
      </c>
      <c r="J154" s="45">
        <v>26280</v>
      </c>
      <c r="K154" s="45"/>
      <c r="L154" s="44">
        <f t="shared" si="140"/>
        <v>0</v>
      </c>
      <c r="M154" s="45"/>
      <c r="N154" s="45"/>
      <c r="O154" s="35">
        <f t="shared" si="132"/>
        <v>0</v>
      </c>
      <c r="P154" s="35">
        <f t="shared" si="132"/>
        <v>0</v>
      </c>
      <c r="Q154" s="35"/>
      <c r="R154" s="46"/>
    </row>
    <row r="155" spans="1:21" ht="29.25" customHeight="1" x14ac:dyDescent="0.25">
      <c r="A155" s="42">
        <v>3</v>
      </c>
      <c r="B155" s="43" t="s">
        <v>140</v>
      </c>
      <c r="C155" s="44">
        <f t="shared" si="137"/>
        <v>3000</v>
      </c>
      <c r="D155" s="44">
        <f t="shared" si="138"/>
        <v>0</v>
      </c>
      <c r="E155" s="44">
        <f t="shared" si="138"/>
        <v>3000</v>
      </c>
      <c r="F155" s="44">
        <f>SUM(G155:H155)</f>
        <v>0</v>
      </c>
      <c r="G155" s="44"/>
      <c r="H155" s="44"/>
      <c r="I155" s="44">
        <f t="shared" si="139"/>
        <v>3000</v>
      </c>
      <c r="J155" s="45"/>
      <c r="K155" s="45">
        <v>3000</v>
      </c>
      <c r="L155" s="44">
        <f t="shared" si="140"/>
        <v>0</v>
      </c>
      <c r="M155" s="45"/>
      <c r="N155" s="45"/>
      <c r="O155" s="35">
        <f t="shared" ref="O155:O160" si="141">L155/C155</f>
        <v>0</v>
      </c>
      <c r="P155" s="35"/>
      <c r="Q155" s="35">
        <f t="shared" ref="Q155:Q159" si="142">N155/E155</f>
        <v>0</v>
      </c>
      <c r="R155" s="46"/>
    </row>
    <row r="156" spans="1:21" ht="27.75" customHeight="1" x14ac:dyDescent="0.25">
      <c r="A156" s="42">
        <v>4</v>
      </c>
      <c r="B156" s="43" t="s">
        <v>141</v>
      </c>
      <c r="C156" s="44">
        <f t="shared" si="137"/>
        <v>3500</v>
      </c>
      <c r="D156" s="44">
        <f t="shared" si="138"/>
        <v>0</v>
      </c>
      <c r="E156" s="44">
        <f t="shared" si="138"/>
        <v>3500</v>
      </c>
      <c r="F156" s="44">
        <f>SUM(G156:H156)</f>
        <v>0</v>
      </c>
      <c r="G156" s="44"/>
      <c r="H156" s="44"/>
      <c r="I156" s="44">
        <f t="shared" si="139"/>
        <v>3500</v>
      </c>
      <c r="J156" s="45"/>
      <c r="K156" s="45">
        <v>3500</v>
      </c>
      <c r="L156" s="44">
        <f t="shared" si="140"/>
        <v>0</v>
      </c>
      <c r="M156" s="45"/>
      <c r="N156" s="45"/>
      <c r="O156" s="35">
        <f t="shared" si="141"/>
        <v>0</v>
      </c>
      <c r="P156" s="35"/>
      <c r="Q156" s="35">
        <f t="shared" si="142"/>
        <v>0</v>
      </c>
      <c r="R156" s="46"/>
    </row>
    <row r="157" spans="1:21" ht="28.5" customHeight="1" x14ac:dyDescent="0.25">
      <c r="A157" s="55">
        <v>5</v>
      </c>
      <c r="B157" s="56" t="s">
        <v>142</v>
      </c>
      <c r="C157" s="57">
        <f t="shared" si="137"/>
        <v>19971</v>
      </c>
      <c r="D157" s="57">
        <f t="shared" si="138"/>
        <v>0</v>
      </c>
      <c r="E157" s="57">
        <f t="shared" si="138"/>
        <v>19971</v>
      </c>
      <c r="F157" s="57">
        <f>SUM(G157:H157)</f>
        <v>0</v>
      </c>
      <c r="G157" s="57"/>
      <c r="H157" s="57"/>
      <c r="I157" s="57">
        <f t="shared" si="139"/>
        <v>19971</v>
      </c>
      <c r="J157" s="58"/>
      <c r="K157" s="58">
        <v>19971</v>
      </c>
      <c r="L157" s="57">
        <f t="shared" si="140"/>
        <v>0</v>
      </c>
      <c r="M157" s="58"/>
      <c r="N157" s="58"/>
      <c r="O157" s="59">
        <f t="shared" si="141"/>
        <v>0</v>
      </c>
      <c r="P157" s="59"/>
      <c r="Q157" s="59">
        <f t="shared" si="142"/>
        <v>0</v>
      </c>
      <c r="R157" s="60"/>
    </row>
    <row r="158" spans="1:21" ht="18.75" customHeight="1" x14ac:dyDescent="0.25"/>
    <row r="159" spans="1:21" s="49" customFormat="1" ht="18.75" customHeight="1" x14ac:dyDescent="0.25">
      <c r="A159" s="18"/>
      <c r="B159" s="61"/>
      <c r="O159" s="62"/>
      <c r="P159" s="62"/>
      <c r="Q159" s="62"/>
      <c r="R159" s="19"/>
      <c r="S159" s="19"/>
      <c r="T159" s="19"/>
      <c r="U159" s="19"/>
    </row>
    <row r="160" spans="1:21" s="49" customFormat="1" ht="18.75" customHeight="1" x14ac:dyDescent="0.25">
      <c r="A160" s="18"/>
      <c r="B160" s="61"/>
      <c r="C160" s="63"/>
      <c r="O160" s="62"/>
      <c r="P160" s="62"/>
      <c r="Q160" s="62"/>
      <c r="R160" s="19"/>
      <c r="S160" s="19"/>
      <c r="T160" s="19"/>
      <c r="U160" s="19"/>
    </row>
    <row r="161" spans="1:21" s="49" customFormat="1" ht="18.75" customHeight="1" x14ac:dyDescent="0.25">
      <c r="A161" s="18"/>
      <c r="B161" s="61"/>
      <c r="O161" s="62"/>
      <c r="P161" s="62"/>
      <c r="Q161" s="62"/>
      <c r="R161" s="19"/>
      <c r="S161" s="19"/>
      <c r="T161" s="19"/>
      <c r="U161" s="19"/>
    </row>
    <row r="162" spans="1:21" s="49" customFormat="1" ht="18.75" customHeight="1" x14ac:dyDescent="0.25">
      <c r="A162" s="18"/>
      <c r="B162" s="61"/>
      <c r="O162" s="62"/>
      <c r="P162" s="62"/>
      <c r="Q162" s="62"/>
      <c r="R162" s="19"/>
      <c r="S162" s="19"/>
      <c r="T162" s="19"/>
      <c r="U162" s="19"/>
    </row>
  </sheetData>
  <autoFilter ref="A7:R157"/>
  <mergeCells count="13">
    <mergeCell ref="R5:R7"/>
    <mergeCell ref="F6:H6"/>
    <mergeCell ref="I6:K6"/>
    <mergeCell ref="A1:R1"/>
    <mergeCell ref="A2:R2"/>
    <mergeCell ref="A3:R3"/>
    <mergeCell ref="Q4:R4"/>
    <mergeCell ref="A5:A7"/>
    <mergeCell ref="B5:B7"/>
    <mergeCell ref="C5:E6"/>
    <mergeCell ref="F5:K5"/>
    <mergeCell ref="L5:N6"/>
    <mergeCell ref="O5:Q6"/>
  </mergeCells>
  <pageMargins left="0.46" right="0" top="0.5" bottom="0.5" header="0.25" footer="0.25"/>
  <pageSetup paperSize="9" scale="8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Giai ngan NSTW</vt:lpstr>
      <vt:lpstr>'PL Giai ngan NSTW'!Print_Titles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thanhsen</dc:creator>
  <cp:lastModifiedBy>thanhsen</cp:lastModifiedBy>
  <cp:lastPrinted>2020-09-23T05:45:31Z</cp:lastPrinted>
  <dcterms:created xsi:type="dcterms:W3CDTF">2020-09-23T05:44:33Z</dcterms:created>
  <dcterms:modified xsi:type="dcterms:W3CDTF">2020-09-23T05:49:10Z</dcterms:modified>
</cp:coreProperties>
</file>