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540" windowWidth="15360" windowHeight="6510" tabRatio="933" activeTab="3"/>
  </bookViews>
  <sheets>
    <sheet name="b1 MH" sheetId="93" r:id="rId1"/>
    <sheet name="b2 tht" sheetId="76" r:id="rId2"/>
    <sheet name="B3 htx" sheetId="77" r:id="rId3"/>
    <sheet name="b4 dn" sheetId="78" r:id="rId4"/>
    <sheet name="Sheet3" sheetId="90" state="hidden" r:id="rId5"/>
    <sheet name="Sheet1" sheetId="88" state="hidden" r:id="rId6"/>
    <sheet name="Sheet2" sheetId="89" state="hidden" r:id="rId7"/>
    <sheet name="B10. Giai ngan" sheetId="55" state="hidden" r:id="rId8"/>
    <sheet name="VUON MAU" sheetId="99" state="hidden" r:id="rId9"/>
    <sheet name="Sheet4" sheetId="100" state="hidden" r:id="rId10"/>
    <sheet name="Sheet5" sheetId="101" state="hidden" r:id="rId11"/>
    <sheet name="Sheet6" sheetId="103" state="hidden" r:id="rId12"/>
    <sheet name="vuon" sheetId="104" state="hidden" r:id="rId13"/>
  </sheets>
  <definedNames>
    <definedName name="\0051">#N/A</definedName>
    <definedName name="\0061">#N/A</definedName>
    <definedName name="\0061a">#N/A</definedName>
    <definedName name="\0062a">#N/A</definedName>
    <definedName name="\0062b">#N/A</definedName>
    <definedName name="\0062c">#N/A</definedName>
    <definedName name="\0063">#N/A</definedName>
    <definedName name="\0063a">#N/A</definedName>
    <definedName name="\0064">#N/A</definedName>
    <definedName name="\0081">#N/A</definedName>
    <definedName name="\0082">#N/A</definedName>
    <definedName name="\010">#N/A</definedName>
    <definedName name="\4001a">#N/A</definedName>
    <definedName name="\4001b">#N/A</definedName>
    <definedName name="\4002a">#N/A</definedName>
    <definedName name="\4002b">#N/A</definedName>
    <definedName name="\4003a">#N/A</definedName>
    <definedName name="\4003b">#N/A</definedName>
    <definedName name="\4004">#N/A</definedName>
    <definedName name="\4005">#N/A</definedName>
    <definedName name="\4006">#N/A</definedName>
    <definedName name="\4007">#N/A</definedName>
    <definedName name="\4013">#N/A</definedName>
    <definedName name="\4041">#N/A</definedName>
    <definedName name="\4042">#N/A</definedName>
    <definedName name="\4043">#N/A</definedName>
    <definedName name="\4044">#N/A</definedName>
    <definedName name="\4051">#N/A</definedName>
    <definedName name="\4052">#N/A</definedName>
    <definedName name="\4053">#N/A</definedName>
    <definedName name="\4054">#N/A</definedName>
    <definedName name="\4055">#N/A</definedName>
    <definedName name="\4056">#N/A</definedName>
    <definedName name="\4057">#N/A</definedName>
    <definedName name="\4061">#N/A</definedName>
    <definedName name="\4062">#N/A</definedName>
    <definedName name="\4063">#N/A</definedName>
    <definedName name="\4064">#N/A</definedName>
    <definedName name="\4065">#N/A</definedName>
    <definedName name="\4066">#N/A</definedName>
    <definedName name="\4071">#N/A</definedName>
    <definedName name="\4072">#N/A</definedName>
    <definedName name="\4073">#N/A</definedName>
    <definedName name="\4074">#N/A</definedName>
    <definedName name="\4075">#N/A</definedName>
    <definedName name="\4076">#N/A</definedName>
    <definedName name="\5001">#N/A</definedName>
    <definedName name="\50010a">#N/A</definedName>
    <definedName name="\50010b">#N/A</definedName>
    <definedName name="\50011a">#N/A</definedName>
    <definedName name="\50011b">#N/A</definedName>
    <definedName name="\50011c">#N/A</definedName>
    <definedName name="\5002">#N/A</definedName>
    <definedName name="\5003a">#N/A</definedName>
    <definedName name="\5003b">#N/A</definedName>
    <definedName name="\5004a">#N/A</definedName>
    <definedName name="\5004b">#N/A</definedName>
    <definedName name="\5004c">#N/A</definedName>
    <definedName name="\5004d">#N/A</definedName>
    <definedName name="\5004e">#N/A</definedName>
    <definedName name="\5004f">#N/A</definedName>
    <definedName name="\5004g">#N/A</definedName>
    <definedName name="\5005a">#N/A</definedName>
    <definedName name="\5005b">#N/A</definedName>
    <definedName name="\5005c">#N/A</definedName>
    <definedName name="\5006">#N/A</definedName>
    <definedName name="\5007">#N/A</definedName>
    <definedName name="\5008a">#N/A</definedName>
    <definedName name="\5008b">#N/A</definedName>
    <definedName name="\5009">#N/A</definedName>
    <definedName name="\5021">#N/A</definedName>
    <definedName name="\5022">#N/A</definedName>
    <definedName name="\5023">#N/A</definedName>
    <definedName name="\5041">#N/A</definedName>
    <definedName name="\5045">#N/A</definedName>
    <definedName name="\505">#N/A</definedName>
    <definedName name="\506">#N/A</definedName>
    <definedName name="\5081">#N/A</definedName>
    <definedName name="\5082">#N/A</definedName>
    <definedName name="\6001a">#N/A</definedName>
    <definedName name="\6001b">#N/A</definedName>
    <definedName name="\6001c">#N/A</definedName>
    <definedName name="\6002">#N/A</definedName>
    <definedName name="\6003">#N/A</definedName>
    <definedName name="\6004">#N/A</definedName>
    <definedName name="\6012">#N/A</definedName>
    <definedName name="\6021">#N/A</definedName>
    <definedName name="\6051">#N/A</definedName>
    <definedName name="\6052">#N/A</definedName>
    <definedName name="\6053">#N/A</definedName>
    <definedName name="\6055">#N/A</definedName>
    <definedName name="\6061">#N/A</definedName>
    <definedName name="\6101">#N/A</definedName>
    <definedName name="\6102">#N/A</definedName>
    <definedName name="\6121">#N/A</definedName>
    <definedName name="\6122">#N/A</definedName>
    <definedName name="\6123">#N/A</definedName>
    <definedName name="\6125">#N/A</definedName>
    <definedName name="\ct5">#REF!</definedName>
    <definedName name="\cvang">#REF!</definedName>
    <definedName name="\da05">#REF!</definedName>
    <definedName name="\da1">#REF!</definedName>
    <definedName name="\da24">#REF!</definedName>
    <definedName name="\dahoc">#REF!</definedName>
    <definedName name="\govk">#REF!</definedName>
    <definedName name="\nhua">#REF!</definedName>
    <definedName name="\son">#REF!</definedName>
    <definedName name="\T">#REF!</definedName>
    <definedName name="\thepb">#REF!</definedName>
    <definedName name="______CON1">#REF!</definedName>
    <definedName name="______CON2">#REF!</definedName>
    <definedName name="______NET2">#REF!</definedName>
    <definedName name="_____a129" hidden="1">{"Offgrid",#N/A,FALSE,"OFFGRID";"Region",#N/A,FALSE,"REGION";"Offgrid -2",#N/A,FALSE,"OFFGRID";"WTP",#N/A,FALSE,"WTP";"WTP -2",#N/A,FALSE,"WTP";"Project",#N/A,FALSE,"PROJECT";"Summary -2",#N/A,FALSE,"SUMMARY"}</definedName>
    <definedName name="_____a130" hidden="1">{"Offgrid",#N/A,FALSE,"OFFGRID";"Region",#N/A,FALSE,"REGION";"Offgrid -2",#N/A,FALSE,"OFFGRID";"WTP",#N/A,FALSE,"WTP";"WTP -2",#N/A,FALSE,"WTP";"Project",#N/A,FALSE,"PROJECT";"Summary -2",#N/A,FALSE,"SUMMARY"}</definedName>
    <definedName name="_____boi1">#REF!</definedName>
    <definedName name="_____boi2">#REF!</definedName>
    <definedName name="_____BTM150">#REF!</definedName>
    <definedName name="_____BTM200">#REF!</definedName>
    <definedName name="_____BTM50">#REF!</definedName>
    <definedName name="_____cao1">#REF!</definedName>
    <definedName name="_____cao2">#REF!</definedName>
    <definedName name="_____cao3">#REF!</definedName>
    <definedName name="_____cao4">#REF!</definedName>
    <definedName name="_____cao5">#REF!</definedName>
    <definedName name="_____cao6">#REF!</definedName>
    <definedName name="_____chk1">#REF!</definedName>
    <definedName name="_____CON1">#REF!</definedName>
    <definedName name="_____CON2">#REF!</definedName>
    <definedName name="_____dai1">#REF!</definedName>
    <definedName name="_____dai2">#REF!</definedName>
    <definedName name="_____dai3">#REF!</definedName>
    <definedName name="_____dai4">#REF!</definedName>
    <definedName name="_____dai5">#REF!</definedName>
    <definedName name="_____dai6">#REF!</definedName>
    <definedName name="_____dan1">#REF!</definedName>
    <definedName name="_____dan2">#REF!</definedName>
    <definedName name="_____ddn400">#REF!</definedName>
    <definedName name="_____ddn600">#REF!</definedName>
    <definedName name="_____Goi8" hidden="1">{"'Sheet1'!$L$16"}</definedName>
    <definedName name="_____hom2">#REF!</definedName>
    <definedName name="_____MAC12">#REF!</definedName>
    <definedName name="_____MAC46">#REF!</definedName>
    <definedName name="_____NCL100">#REF!</definedName>
    <definedName name="_____NCL200">#REF!</definedName>
    <definedName name="_____NCL250">#REF!</definedName>
    <definedName name="_____NET2">#REF!</definedName>
    <definedName name="_____nin190">#REF!</definedName>
    <definedName name="_____PA3" hidden="1">{"'Sheet1'!$L$16"}</definedName>
    <definedName name="_____phi10">#REF!</definedName>
    <definedName name="_____phi12">#REF!</definedName>
    <definedName name="_____phi14">#REF!</definedName>
    <definedName name="_____phi16">#REF!</definedName>
    <definedName name="_____phi18">#REF!</definedName>
    <definedName name="_____phi20">#REF!</definedName>
    <definedName name="_____phi22">#REF!</definedName>
    <definedName name="_____phi25">#REF!</definedName>
    <definedName name="_____phi28">#REF!</definedName>
    <definedName name="_____phi6">#REF!</definedName>
    <definedName name="_____phi8">#REF!</definedName>
    <definedName name="_____sc1">#REF!</definedName>
    <definedName name="_____SC2">#REF!</definedName>
    <definedName name="_____sc3">#REF!</definedName>
    <definedName name="_____slg1">#REF!</definedName>
    <definedName name="_____slg2">#REF!</definedName>
    <definedName name="_____slg3">#REF!</definedName>
    <definedName name="_____slg4">#REF!</definedName>
    <definedName name="_____slg5">#REF!</definedName>
    <definedName name="_____slg6">#REF!</definedName>
    <definedName name="_____SN3">#REF!</definedName>
    <definedName name="_____sua20">#REF!</definedName>
    <definedName name="_____sua30">#REF!</definedName>
    <definedName name="_____TL1">#REF!</definedName>
    <definedName name="_____TL2">#REF!</definedName>
    <definedName name="_____TL3">#REF!</definedName>
    <definedName name="_____TLA120">#REF!</definedName>
    <definedName name="_____TLA35">#REF!</definedName>
    <definedName name="_____TLA50">#REF!</definedName>
    <definedName name="_____TLA70">#REF!</definedName>
    <definedName name="_____TLA95">#REF!</definedName>
    <definedName name="_____tz593">#REF!</definedName>
    <definedName name="_____VL100">#REF!</definedName>
    <definedName name="_____VL200">#REF!</definedName>
    <definedName name="_____VL250">#REF!</definedName>
    <definedName name="____a129" hidden="1">{"Offgrid",#N/A,FALSE,"OFFGRID";"Region",#N/A,FALSE,"REGION";"Offgrid -2",#N/A,FALSE,"OFFGRID";"WTP",#N/A,FALSE,"WTP";"WTP -2",#N/A,FALSE,"WTP";"Project",#N/A,FALSE,"PROJECT";"Summary -2",#N/A,FALSE,"SUMMARY"}</definedName>
    <definedName name="____a130" hidden="1">{"Offgrid",#N/A,FALSE,"OFFGRID";"Region",#N/A,FALSE,"REGION";"Offgrid -2",#N/A,FALSE,"OFFGRID";"WTP",#N/A,FALSE,"WTP";"WTP -2",#N/A,FALSE,"WTP";"Project",#N/A,FALSE,"PROJECT";"Summary -2",#N/A,FALSE,"SUMMARY"}</definedName>
    <definedName name="____boi1">#REF!</definedName>
    <definedName name="____boi2">#REF!</definedName>
    <definedName name="____BTM150">#REF!</definedName>
    <definedName name="____BTM200">#REF!</definedName>
    <definedName name="____BTM50">#REF!</definedName>
    <definedName name="____cao1">#REF!</definedName>
    <definedName name="____cao2">#REF!</definedName>
    <definedName name="____cao3">#REF!</definedName>
    <definedName name="____cao4">#REF!</definedName>
    <definedName name="____cao5">#REF!</definedName>
    <definedName name="____cao6">#REF!</definedName>
    <definedName name="____chk1">#REF!</definedName>
    <definedName name="____CON1">#REF!</definedName>
    <definedName name="____CON2">#REF!</definedName>
    <definedName name="____dai1">#REF!</definedName>
    <definedName name="____dai2">#REF!</definedName>
    <definedName name="____dai3">#REF!</definedName>
    <definedName name="____dai4">#REF!</definedName>
    <definedName name="____dai5">#REF!</definedName>
    <definedName name="____dai6">#REF!</definedName>
    <definedName name="____dan1">#REF!</definedName>
    <definedName name="____dan2">#REF!</definedName>
    <definedName name="____ddn400">#REF!</definedName>
    <definedName name="____ddn600">#REF!</definedName>
    <definedName name="____Goi8" hidden="1">{"'Sheet1'!$L$16"}</definedName>
    <definedName name="____hom2">#REF!</definedName>
    <definedName name="____MAC12">#REF!</definedName>
    <definedName name="____MAC46">#REF!</definedName>
    <definedName name="____NCL100">#REF!</definedName>
    <definedName name="____NCL200">#REF!</definedName>
    <definedName name="____NCL250">#REF!</definedName>
    <definedName name="____NET2">#REF!</definedName>
    <definedName name="____nin190">#REF!</definedName>
    <definedName name="____PA3" hidden="1">{"'Sheet1'!$L$16"}</definedName>
    <definedName name="____phi10">#REF!</definedName>
    <definedName name="____phi12">#REF!</definedName>
    <definedName name="____phi14">#REF!</definedName>
    <definedName name="____phi16">#REF!</definedName>
    <definedName name="____phi18">#REF!</definedName>
    <definedName name="____phi20">#REF!</definedName>
    <definedName name="____phi22">#REF!</definedName>
    <definedName name="____phi25">#REF!</definedName>
    <definedName name="____phi28">#REF!</definedName>
    <definedName name="____phi6">#REF!</definedName>
    <definedName name="____phi8">#REF!</definedName>
    <definedName name="____sc1">#REF!</definedName>
    <definedName name="____SC2">#REF!</definedName>
    <definedName name="____sc3">#REF!</definedName>
    <definedName name="____slg1">#REF!</definedName>
    <definedName name="____slg2">#REF!</definedName>
    <definedName name="____slg3">#REF!</definedName>
    <definedName name="____slg4">#REF!</definedName>
    <definedName name="____slg5">#REF!</definedName>
    <definedName name="____slg6">#REF!</definedName>
    <definedName name="____SN3">#REF!</definedName>
    <definedName name="____sua20">#REF!</definedName>
    <definedName name="____sua30">#REF!</definedName>
    <definedName name="____TL1">#REF!</definedName>
    <definedName name="____TL2">#REF!</definedName>
    <definedName name="____TL3">#REF!</definedName>
    <definedName name="____TLA120">#REF!</definedName>
    <definedName name="____TLA35">#REF!</definedName>
    <definedName name="____TLA50">#REF!</definedName>
    <definedName name="____TLA70">#REF!</definedName>
    <definedName name="____TLA95">#REF!</definedName>
    <definedName name="____tz593">#REF!</definedName>
    <definedName name="____VL100">#REF!</definedName>
    <definedName name="____VL200">#REF!</definedName>
    <definedName name="____VL250">#REF!</definedName>
    <definedName name="___a129" hidden="1">{"Offgrid",#N/A,FALSE,"OFFGRID";"Region",#N/A,FALSE,"REGION";"Offgrid -2",#N/A,FALSE,"OFFGRID";"WTP",#N/A,FALSE,"WTP";"WTP -2",#N/A,FALSE,"WTP";"Project",#N/A,FALSE,"PROJECT";"Summary -2",#N/A,FALSE,"SUMMARY"}</definedName>
    <definedName name="___a130" hidden="1">{"Offgrid",#N/A,FALSE,"OFFGRID";"Region",#N/A,FALSE,"REGION";"Offgrid -2",#N/A,FALSE,"OFFGRID";"WTP",#N/A,FALSE,"WTP";"WTP -2",#N/A,FALSE,"WTP";"Project",#N/A,FALSE,"PROJECT";"Summary -2",#N/A,FALSE,"SUMMARY"}</definedName>
    <definedName name="___bac3">#N/A</definedName>
    <definedName name="___boi1">#REF!</definedName>
    <definedName name="___boi2">#REF!</definedName>
    <definedName name="___BTM150">#REF!</definedName>
    <definedName name="___BTM200">#REF!</definedName>
    <definedName name="___BTM50">#REF!</definedName>
    <definedName name="___cao1">#REF!</definedName>
    <definedName name="___cao2">#REF!</definedName>
    <definedName name="___cao3">#REF!</definedName>
    <definedName name="___cao4">#REF!</definedName>
    <definedName name="___cao5">#REF!</definedName>
    <definedName name="___cao6">#REF!</definedName>
    <definedName name="___chk1">#REF!</definedName>
    <definedName name="___CON1">#REF!</definedName>
    <definedName name="___CON2">#REF!</definedName>
    <definedName name="___dai1">#REF!</definedName>
    <definedName name="___dai2">#REF!</definedName>
    <definedName name="___dai3">#REF!</definedName>
    <definedName name="___dai4">#REF!</definedName>
    <definedName name="___dai5">#REF!</definedName>
    <definedName name="___dai6">#REF!</definedName>
    <definedName name="___dan1">#REF!</definedName>
    <definedName name="___dan2">#REF!</definedName>
    <definedName name="___ddn400">#REF!</definedName>
    <definedName name="___ddn600">#REF!</definedName>
    <definedName name="___Goi8" hidden="1">{"'Sheet1'!$L$16"}</definedName>
    <definedName name="___h1" hidden="1">{"'Sheet1'!$L$16"}</definedName>
    <definedName name="___hom2">#REF!</definedName>
    <definedName name="___kl1">#REF!</definedName>
    <definedName name="___KL2">#REF!</definedName>
    <definedName name="___Lan1" hidden="1">{"'Sheet1'!$L$16"}</definedName>
    <definedName name="___LAN3" hidden="1">{"'Sheet1'!$L$16"}</definedName>
    <definedName name="___MAC12">#REF!</definedName>
    <definedName name="___MAC46">#REF!</definedName>
    <definedName name="___NC1">#REF!</definedName>
    <definedName name="___NC2">#REF!</definedName>
    <definedName name="___NC3">#REF!</definedName>
    <definedName name="___NCL100">#REF!</definedName>
    <definedName name="___NCL200">#REF!</definedName>
    <definedName name="___NCL250">#REF!</definedName>
    <definedName name="___NET2">#REF!</definedName>
    <definedName name="___nin190">#REF!</definedName>
    <definedName name="___PA3" hidden="1">{"'Sheet1'!$L$16"}</definedName>
    <definedName name="___phi10">#REF!</definedName>
    <definedName name="___phi12">#REF!</definedName>
    <definedName name="___phi14">#REF!</definedName>
    <definedName name="___phi16">#REF!</definedName>
    <definedName name="___phi18">#REF!</definedName>
    <definedName name="___phi20">#REF!</definedName>
    <definedName name="___phi22">#REF!</definedName>
    <definedName name="___phi25">#REF!</definedName>
    <definedName name="___phi28">#REF!</definedName>
    <definedName name="___phi6">#REF!</definedName>
    <definedName name="___phi8">#REF!</definedName>
    <definedName name="___sat10">#REF!</definedName>
    <definedName name="___sat12">#REF!</definedName>
    <definedName name="___sat14">#REF!</definedName>
    <definedName name="___sat16">#REF!</definedName>
    <definedName name="___sat20">#REF!</definedName>
    <definedName name="___sat8">#REF!</definedName>
    <definedName name="___sc1">#REF!</definedName>
    <definedName name="___SC2">#REF!</definedName>
    <definedName name="___sc3">#REF!</definedName>
    <definedName name="___slg1">#REF!</definedName>
    <definedName name="___slg2">#REF!</definedName>
    <definedName name="___slg3">#REF!</definedName>
    <definedName name="___slg4">#REF!</definedName>
    <definedName name="___slg5">#REF!</definedName>
    <definedName name="___slg6">#REF!</definedName>
    <definedName name="___SN3">#REF!</definedName>
    <definedName name="___sua20">#REF!</definedName>
    <definedName name="___sua30">#REF!</definedName>
    <definedName name="___TL1">#REF!</definedName>
    <definedName name="___TL2">#REF!</definedName>
    <definedName name="___TL3">#REF!</definedName>
    <definedName name="___TLA120">#REF!</definedName>
    <definedName name="___TLA35">#REF!</definedName>
    <definedName name="___TLA50">#REF!</definedName>
    <definedName name="___TLA70">#REF!</definedName>
    <definedName name="___TLA95">#REF!</definedName>
    <definedName name="___tt3" hidden="1">{"'Sheet1'!$L$16"}</definedName>
    <definedName name="___tz593">#REF!</definedName>
    <definedName name="___VL100">#REF!</definedName>
    <definedName name="___VL200">#REF!</definedName>
    <definedName name="___VL250">#REF!</definedName>
    <definedName name="___VLP2" hidden="1">{"'Sheet1'!$L$16"}</definedName>
    <definedName name="__a1" hidden="1">{"'Sheet1'!$L$16"}</definedName>
    <definedName name="__a129"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atn1">#REF!</definedName>
    <definedName name="__atn10">#REF!</definedName>
    <definedName name="__atn2">#REF!</definedName>
    <definedName name="__atn3">#REF!</definedName>
    <definedName name="__atn4">#REF!</definedName>
    <definedName name="__atn5">#REF!</definedName>
    <definedName name="__atn6">#REF!</definedName>
    <definedName name="__atn7">#REF!</definedName>
    <definedName name="__atn8">#REF!</definedName>
    <definedName name="__atn9">#REF!</definedName>
    <definedName name="__bac3">#N/A</definedName>
    <definedName name="__bac4">#N/A</definedName>
    <definedName name="__bac5">#N/A</definedName>
    <definedName name="__bat1">#REF!</definedName>
    <definedName name="__ben10">#N/A</definedName>
    <definedName name="__ben12">#N/A</definedName>
    <definedName name="__boi1">#REF!</definedName>
    <definedName name="__boi2">#REF!</definedName>
    <definedName name="__boi3">#REF!</definedName>
    <definedName name="__boi4">#REF!</definedName>
    <definedName name="__btc20">#REF!</definedName>
    <definedName name="__btc30">#REF!</definedName>
    <definedName name="__btc35">#REF!</definedName>
    <definedName name="__btm10">#REF!</definedName>
    <definedName name="__btm100">#REF!</definedName>
    <definedName name="__BTM150">#REF!</definedName>
    <definedName name="__BTM200">#REF!</definedName>
    <definedName name="__BTM250">#REF!</definedName>
    <definedName name="__btM300">#REF!</definedName>
    <definedName name="__BTM50">#REF!</definedName>
    <definedName name="__bua25">#REF!</definedName>
    <definedName name="__Can2">#REF!</definedName>
    <definedName name="__cao1">#REF!</definedName>
    <definedName name="__cao2">#REF!</definedName>
    <definedName name="__cao3">#REF!</definedName>
    <definedName name="__cao4">#REF!</definedName>
    <definedName name="__cao5">#REF!</definedName>
    <definedName name="__cao6">#REF!</definedName>
    <definedName name="__cat2">#REF!</definedName>
    <definedName name="__cat3">#REF!</definedName>
    <definedName name="__cat4">#REF!</definedName>
    <definedName name="__cat5">#REF!</definedName>
    <definedName name="__cau10">#N/A</definedName>
    <definedName name="__CAU22">#REF!</definedName>
    <definedName name="__cau5">#REF!</definedName>
    <definedName name="__cau60">#N/A</definedName>
    <definedName name="__cau63">#N/A</definedName>
    <definedName name="__cau7">#N/A</definedName>
    <definedName name="__CAU8">#REF!</definedName>
    <definedName name="__CAU9">#REF!</definedName>
    <definedName name="__chk1">#REF!</definedName>
    <definedName name="__ckn12">#N/A</definedName>
    <definedName name="__CNA50">#REF!</definedName>
    <definedName name="__coc35">#REF!</definedName>
    <definedName name="__CON1">#REF!</definedName>
    <definedName name="__CON2">#REF!</definedName>
    <definedName name="__COT1">#REF!</definedName>
    <definedName name="__COT2">#REF!</definedName>
    <definedName name="__cpd1">#REF!</definedName>
    <definedName name="__cpd2">#REF!</definedName>
    <definedName name="__Cty501" hidden="1">{"'Sheet1'!$L$16"}</definedName>
    <definedName name="__d1500" hidden="1">{"'Sheet1'!$L$16"}</definedName>
    <definedName name="__dai1">#REF!</definedName>
    <definedName name="__dai2">#REF!</definedName>
    <definedName name="__dai3">#REF!</definedName>
    <definedName name="__dai4">#REF!</definedName>
    <definedName name="__dai5">#REF!</definedName>
    <definedName name="__dai6">#REF!</definedName>
    <definedName name="__dam18">#REF!</definedName>
    <definedName name="__dam33">#REF!</definedName>
    <definedName name="__dan1">#REF!</definedName>
    <definedName name="__dan2">#REF!</definedName>
    <definedName name="__DDC3">#REF!</definedName>
    <definedName name="__ddn400">#REF!</definedName>
    <definedName name="__ddn600">#REF!</definedName>
    <definedName name="__deo1">#REF!</definedName>
    <definedName name="__deo10">#REF!</definedName>
    <definedName name="__deo2">#REF!</definedName>
    <definedName name="__deo3">#REF!</definedName>
    <definedName name="__deo4">#REF!</definedName>
    <definedName name="__deo5">#REF!</definedName>
    <definedName name="__deo6">#REF!</definedName>
    <definedName name="__deo7">#REF!</definedName>
    <definedName name="__deo8">#REF!</definedName>
    <definedName name="__deo9">#REF!</definedName>
    <definedName name="__DGC10">#REF!</definedName>
    <definedName name="__DGC22">#REF!</definedName>
    <definedName name="__DGC7">#REF!</definedName>
    <definedName name="__DGC8">#REF!</definedName>
    <definedName name="__DGC9">#REF!</definedName>
    <definedName name="__E99999">#REF!</definedName>
    <definedName name="__FIL2">#REF!</definedName>
    <definedName name="__GFE28">#REF!</definedName>
    <definedName name="__GIA1">#REF!</definedName>
    <definedName name="__gis150">#REF!</definedName>
    <definedName name="__Goi8" hidden="1">{"'Sheet1'!$L$16"}</definedName>
    <definedName name="__gon4">#REF!</definedName>
    <definedName name="__h1" hidden="1">{"'Sheet1'!$L$16"}</definedName>
    <definedName name="__H500866">#REF!</definedName>
    <definedName name="__han23">#N/A</definedName>
    <definedName name="__hom2">#REF!</definedName>
    <definedName name="__hsm2">1.1289</definedName>
    <definedName name="__hu1" hidden="1">{"'Sheet1'!$L$16"}</definedName>
    <definedName name="__hu2" hidden="1">{"'Sheet1'!$L$16"}</definedName>
    <definedName name="__hu5" hidden="1">{"'Sheet1'!$L$16"}</definedName>
    <definedName name="__hu6" hidden="1">{"'Sheet1'!$L$16"}</definedName>
    <definedName name="__kl1">#REF!</definedName>
    <definedName name="__KL2">#REF!</definedName>
    <definedName name="__KL3">#REF!</definedName>
    <definedName name="__KL4">#REF!</definedName>
    <definedName name="__KL5">#REF!</definedName>
    <definedName name="__KL6">#REF!</definedName>
    <definedName name="__KL7">#REF!</definedName>
    <definedName name="__KM188">#REF!</definedName>
    <definedName name="__km189">#REF!</definedName>
    <definedName name="__km190">#REF!</definedName>
    <definedName name="__km191">#REF!</definedName>
    <definedName name="__km192">#REF!</definedName>
    <definedName name="__km193">#REF!</definedName>
    <definedName name="__km194">#REF!</definedName>
    <definedName name="__km195">#REF!</definedName>
    <definedName name="__km196">#REF!</definedName>
    <definedName name="__km197">#REF!</definedName>
    <definedName name="__km198">#REF!</definedName>
    <definedName name="__Km36">#REF!</definedName>
    <definedName name="__kn12">#N/A</definedName>
    <definedName name="__Knc2">#REF!</definedName>
    <definedName name="__Knc36">#REF!</definedName>
    <definedName name="__Knc57">#REF!</definedName>
    <definedName name="__Kvl36">#REF!</definedName>
    <definedName name="__Lan1" hidden="1">{"'Sheet1'!$L$16"}</definedName>
    <definedName name="__LAN3" hidden="1">{"'Sheet1'!$L$16"}</definedName>
    <definedName name="__lap1">#REF!</definedName>
    <definedName name="__lap2">#REF!</definedName>
    <definedName name="__LCB1">#REF!</definedName>
    <definedName name="__lk2" hidden="1">{"'Sheet1'!$L$16"}</definedName>
    <definedName name="__lop16">#REF!</definedName>
    <definedName name="__lop25">#REF!</definedName>
    <definedName name="__lop9">#REF!</definedName>
    <definedName name="__lu10">#REF!</definedName>
    <definedName name="__lu13">#REF!</definedName>
    <definedName name="__lu8">#N/A</definedName>
    <definedName name="__lu85">#REF!</definedName>
    <definedName name="__LX100">#REF!</definedName>
    <definedName name="__M2" hidden="1">{"'Sheet1'!$L$16"}</definedName>
    <definedName name="__m4" hidden="1">{"'Sheet1'!$L$16"}</definedName>
    <definedName name="__ma1">#REF!</definedName>
    <definedName name="__ma10">#REF!</definedName>
    <definedName name="__ma2">#REF!</definedName>
    <definedName name="__ma3">#REF!</definedName>
    <definedName name="__ma4">#REF!</definedName>
    <definedName name="__ma5">#REF!</definedName>
    <definedName name="__ma6">#REF!</definedName>
    <definedName name="__ma7">#REF!</definedName>
    <definedName name="__ma8">#REF!</definedName>
    <definedName name="__ma9">#REF!</definedName>
    <definedName name="__MAC12">#REF!</definedName>
    <definedName name="__MAC46">#REF!</definedName>
    <definedName name="__may04">#REF!</definedName>
    <definedName name="__may05">#REF!</definedName>
    <definedName name="__may1">#REF!</definedName>
    <definedName name="__may2">#REF!</definedName>
    <definedName name="__may3">#REF!</definedName>
    <definedName name="__mtc1">#REF!</definedName>
    <definedName name="__mtc2">#REF!</definedName>
    <definedName name="__mtc3">#REF!</definedName>
    <definedName name="__MUI1">#REF!</definedName>
    <definedName name="__MUI101">#REF!</definedName>
    <definedName name="__MUI11">#REF!</definedName>
    <definedName name="__mx1">#REF!</definedName>
    <definedName name="__mx2">#REF!</definedName>
    <definedName name="__nc04">#REF!</definedName>
    <definedName name="__nc05">#REF!</definedName>
    <definedName name="__NC1">#REF!</definedName>
    <definedName name="__nc10">#REF!</definedName>
    <definedName name="__NC100">#REF!</definedName>
    <definedName name="__nc150">#REF!</definedName>
    <definedName name="__nc151">#REF!</definedName>
    <definedName name="__NC2">#REF!</definedName>
    <definedName name="__NC200">#REF!</definedName>
    <definedName name="__NC3">#REF!</definedName>
    <definedName name="__nc30">#REF!</definedName>
    <definedName name="__nc50">#REF!</definedName>
    <definedName name="__nc6">#REF!</definedName>
    <definedName name="__nc7">#REF!</definedName>
    <definedName name="__nc8">#REF!</definedName>
    <definedName name="__nc9">#REF!</definedName>
    <definedName name="__ncc2">#REF!</definedName>
    <definedName name="__NCC3">#REF!</definedName>
    <definedName name="__ncc5">#REF!</definedName>
    <definedName name="__ncc6">#REF!</definedName>
    <definedName name="__ncc7">#REF!</definedName>
    <definedName name="__NCL100">#REF!</definedName>
    <definedName name="__NCL200">#REF!</definedName>
    <definedName name="__NCL250">#REF!</definedName>
    <definedName name="__ncm200">#REF!</definedName>
    <definedName name="__NCO150">#REF!</definedName>
    <definedName name="__NCO200">#REF!</definedName>
    <definedName name="__NCO50">#REF!</definedName>
    <definedName name="__nd1">#REF!</definedName>
    <definedName name="__NET2">#REF!</definedName>
    <definedName name="__nh1">#REF!</definedName>
    <definedName name="__nin190">#REF!</definedName>
    <definedName name="__NLF01">#REF!</definedName>
    <definedName name="__NLF07">#REF!</definedName>
    <definedName name="__NLF12">#REF!</definedName>
    <definedName name="__NLF60">#REF!</definedName>
    <definedName name="__off1">#REF!</definedName>
    <definedName name="__oto5">#N/A</definedName>
    <definedName name="__oto7">#N/A</definedName>
    <definedName name="__PA3" hidden="1">{"'Sheet1'!$L$16"}</definedName>
    <definedName name="__Ph30">#REF!</definedName>
    <definedName name="__phi10">#REF!</definedName>
    <definedName name="__phi1000">#REF!</definedName>
    <definedName name="__phi12">#REF!</definedName>
    <definedName name="__phi14">#REF!</definedName>
    <definedName name="__phi1500">#REF!</definedName>
    <definedName name="__phi16">#REF!</definedName>
    <definedName name="__phi18">#REF!</definedName>
    <definedName name="__phi20">#REF!</definedName>
    <definedName name="__phi2000">#REF!</definedName>
    <definedName name="__phi22">#REF!</definedName>
    <definedName name="__phi25">#REF!</definedName>
    <definedName name="__phi28">#REF!</definedName>
    <definedName name="__phi50">#REF!</definedName>
    <definedName name="__phi6">#REF!</definedName>
    <definedName name="__phi750">#REF!</definedName>
    <definedName name="__phi8">#REF!</definedName>
    <definedName name="__PL1">#REF!</definedName>
    <definedName name="__PL2">#REF!</definedName>
    <definedName name="__PXB80">#REF!</definedName>
    <definedName name="__rai100">#N/A</definedName>
    <definedName name="__rai20">#N/A</definedName>
    <definedName name="__RF3">#REF!</definedName>
    <definedName name="__RHH1">#REF!</definedName>
    <definedName name="__RHH10">#REF!</definedName>
    <definedName name="__RHP1">#REF!</definedName>
    <definedName name="__RHP10">#REF!</definedName>
    <definedName name="__RI1">#REF!</definedName>
    <definedName name="__RI10">#REF!</definedName>
    <definedName name="__RII1">#REF!</definedName>
    <definedName name="__RII10">#REF!</definedName>
    <definedName name="__RIP1">#REF!</definedName>
    <definedName name="__RIP10">#REF!</definedName>
    <definedName name="__rp95">#REF!</definedName>
    <definedName name="__san180">#REF!</definedName>
    <definedName name="__san250">#REF!</definedName>
    <definedName name="__san54">#REF!</definedName>
    <definedName name="__san90">#REF!</definedName>
    <definedName name="__sat10">#REF!</definedName>
    <definedName name="__sat12">#REF!</definedName>
    <definedName name="__sat14">#REF!</definedName>
    <definedName name="__sat16">#REF!</definedName>
    <definedName name="__sat20">#REF!</definedName>
    <definedName name="__sat8">#REF!</definedName>
    <definedName name="__sc1">#REF!</definedName>
    <definedName name="__SC2">#REF!</definedName>
    <definedName name="__sc3">#REF!</definedName>
    <definedName name="__sl2">#N/A</definedName>
    <definedName name="__slg1">#REF!</definedName>
    <definedName name="__slg2">#REF!</definedName>
    <definedName name="__slg3">#REF!</definedName>
    <definedName name="__slg4">#REF!</definedName>
    <definedName name="__slg5">#REF!</definedName>
    <definedName name="__slg6">#REF!</definedName>
    <definedName name="__SN3">#REF!</definedName>
    <definedName name="__so1517">#REF!</definedName>
    <definedName name="__so1717">#REF!</definedName>
    <definedName name="__soi2">#REF!</definedName>
    <definedName name="__soi3">#REF!</definedName>
    <definedName name="__SQT10">#REF!</definedName>
    <definedName name="__SQT8">#REF!</definedName>
    <definedName name="__SQT9">#REF!</definedName>
    <definedName name="__sua20">#REF!</definedName>
    <definedName name="__sua30">#REF!</definedName>
    <definedName name="__TB1">#REF!</definedName>
    <definedName name="__TEN1">#REF!</definedName>
    <definedName name="__TG1">#REF!</definedName>
    <definedName name="__TG2">#REF!</definedName>
    <definedName name="__tg427">#REF!</definedName>
    <definedName name="__TH1">#REF!</definedName>
    <definedName name="__TH2">#REF!</definedName>
    <definedName name="__TH20">#REF!</definedName>
    <definedName name="__TH3">#REF!</definedName>
    <definedName name="__TH35">#REF!</definedName>
    <definedName name="__TH50">#REF!</definedName>
    <definedName name="__TL1">#REF!</definedName>
    <definedName name="__TL2">#REF!</definedName>
    <definedName name="__TL3">#REF!</definedName>
    <definedName name="__TLA120">#REF!</definedName>
    <definedName name="__TLA35">#REF!</definedName>
    <definedName name="__TLA50">#REF!</definedName>
    <definedName name="__TLA70">#REF!</definedName>
    <definedName name="__TLA95">#REF!</definedName>
    <definedName name="__tlp3">#REF!</definedName>
    <definedName name="__tnh10">#REF!</definedName>
    <definedName name="__toi3">#N/A</definedName>
    <definedName name="__toi5">#N/A</definedName>
    <definedName name="__tra100">#REF!</definedName>
    <definedName name="__tra102">#REF!</definedName>
    <definedName name="__tra104">#REF!</definedName>
    <definedName name="__tra106">#REF!</definedName>
    <definedName name="__tra108">#REF!</definedName>
    <definedName name="__tra110">#REF!</definedName>
    <definedName name="__tra112">#REF!</definedName>
    <definedName name="__tra114">#REF!</definedName>
    <definedName name="__tra116">#REF!</definedName>
    <definedName name="__tra118">#REF!</definedName>
    <definedName name="__tra120">#REF!</definedName>
    <definedName name="__tra122">#REF!</definedName>
    <definedName name="__tra124">#REF!</definedName>
    <definedName name="__tra126">#REF!</definedName>
    <definedName name="__tra128">#REF!</definedName>
    <definedName name="__tra130">#REF!</definedName>
    <definedName name="__tra132">#REF!</definedName>
    <definedName name="__tra134">#REF!</definedName>
    <definedName name="__tra136">#REF!</definedName>
    <definedName name="__tra138">#REF!</definedName>
    <definedName name="__tra140">#REF!</definedName>
    <definedName name="__tra70">#REF!</definedName>
    <definedName name="__tra72">#REF!</definedName>
    <definedName name="__tra74">#REF!</definedName>
    <definedName name="__tra76">#REF!</definedName>
    <definedName name="__tra78">#REF!</definedName>
    <definedName name="__tra80">#REF!</definedName>
    <definedName name="__tra82">#REF!</definedName>
    <definedName name="__tra84">#REF!</definedName>
    <definedName name="__tra86">#REF!</definedName>
    <definedName name="__tra88">#REF!</definedName>
    <definedName name="__tra90">#REF!</definedName>
    <definedName name="__tra92">#REF!</definedName>
    <definedName name="__tra94">#REF!</definedName>
    <definedName name="__tra96">#REF!</definedName>
    <definedName name="__tra98">#REF!</definedName>
    <definedName name="__TS1">#REF!</definedName>
    <definedName name="__TS2">#REF!</definedName>
    <definedName name="__tt3" hidden="1">{"'Sheet1'!$L$16"}</definedName>
    <definedName name="__tz593">#REF!</definedName>
    <definedName name="__ui100">#REF!</definedName>
    <definedName name="__ui105">#REF!</definedName>
    <definedName name="__ui130">#REF!</definedName>
    <definedName name="__ui140">#N/A</definedName>
    <definedName name="__ui160">#REF!</definedName>
    <definedName name="__ui250">#REF!</definedName>
    <definedName name="__ui271">#REF!</definedName>
    <definedName name="__ui320">#REF!</definedName>
    <definedName name="__ui45">#REF!</definedName>
    <definedName name="__ui50">#REF!</definedName>
    <definedName name="__ui54">#REF!</definedName>
    <definedName name="__ui65">#REF!</definedName>
    <definedName name="__ui75">#REF!</definedName>
    <definedName name="__ui80">#REF!</definedName>
    <definedName name="__UT2">#REF!</definedName>
    <definedName name="__VAT1">#REF!</definedName>
    <definedName name="__VAT2">#REF!</definedName>
    <definedName name="__VC400">#REF!</definedName>
    <definedName name="__VCM75">#REF!</definedName>
    <definedName name="__vl1">#REF!</definedName>
    <definedName name="__vl10">#REF!</definedName>
    <definedName name="__VL100">#REF!</definedName>
    <definedName name="__vl150">#REF!</definedName>
    <definedName name="__VL200">#REF!</definedName>
    <definedName name="__VL250">#REF!</definedName>
    <definedName name="__vl4">#REF!</definedName>
    <definedName name="__vl5">#REF!</definedName>
    <definedName name="__vl50">#REF!</definedName>
    <definedName name="__vl6">#REF!</definedName>
    <definedName name="__vl7">#REF!</definedName>
    <definedName name="__vl8">#REF!</definedName>
    <definedName name="__vl9">#REF!</definedName>
    <definedName name="__VLI150">#REF!</definedName>
    <definedName name="__VLI200">#REF!</definedName>
    <definedName name="__VLI50">#REF!</definedName>
    <definedName name="__VLM75">#REF!</definedName>
    <definedName name="__VLP2" hidden="1">{"'Sheet1'!$L$16"}</definedName>
    <definedName name="__VT22">#REF!</definedName>
    <definedName name="__vtu1">#REF!</definedName>
    <definedName name="__vtu2">#REF!</definedName>
    <definedName name="__xb80">#REF!</definedName>
    <definedName name="__XL4">#REF!</definedName>
    <definedName name="__XM1">#REF!</definedName>
    <definedName name="__xm2">#REF!</definedName>
    <definedName name="__xm30">#REF!</definedName>
    <definedName name="__xm4">#REF!</definedName>
    <definedName name="__xm5">#REF!</definedName>
    <definedName name="__xx3">#REF!</definedName>
    <definedName name="__xx4">#REF!</definedName>
    <definedName name="__xx5">#REF!</definedName>
    <definedName name="__xx6">#REF!</definedName>
    <definedName name="__xx7">#REF!</definedName>
    <definedName name="_02">#REF!</definedName>
    <definedName name="_1">#REF!</definedName>
    <definedName name="_1000A01">#N/A</definedName>
    <definedName name="_11ÑÔN_GIAÙ">#REF!</definedName>
    <definedName name="_12_??????">#REF!</definedName>
    <definedName name="_13SOÁ_CTÖØ">#REF!</definedName>
    <definedName name="_14SOÁ_LÖÔÏNG">#REF!</definedName>
    <definedName name="_16TEÂN_HAØNG">#REF!</definedName>
    <definedName name="_18MAÕ_HAØNG">#REF!</definedName>
    <definedName name="_18TEÂN_KHAÙCH_HAØ">#REF!</definedName>
    <definedName name="_1BA2500">#REF!</definedName>
    <definedName name="_1BA3250">#REF!</definedName>
    <definedName name="_1BA400P">#REF!</definedName>
    <definedName name="_1CAP001">#REF!</definedName>
    <definedName name="_1DAU002">#REF!</definedName>
    <definedName name="_1DDAY03">#REF!</definedName>
    <definedName name="_1DDTT01">#REF!</definedName>
    <definedName name="_1FCO101">#REF!</definedName>
    <definedName name="_1GIA101">#REF!</definedName>
    <definedName name="_1LA1001">#REF!</definedName>
    <definedName name="_1MCCBO2">#REF!</definedName>
    <definedName name="_1PKCAP1">#REF!</definedName>
    <definedName name="_1PKTT01">#REF!</definedName>
    <definedName name="_1TCD101">#REF!</definedName>
    <definedName name="_1TCD201">#REF!</definedName>
    <definedName name="_1TD2001">#REF!</definedName>
    <definedName name="_1TIHT01">#REF!</definedName>
    <definedName name="_1TRU121">#REF!</definedName>
    <definedName name="_2">#REF!</definedName>
    <definedName name="_2_?">#REF!</definedName>
    <definedName name="_20THAØNH_TIEÀN">#REF!</definedName>
    <definedName name="_22TRÒ_GIAÙ">#REF!</definedName>
    <definedName name="_23MAÕ_SOÁ_THUEÁ">#REF!</definedName>
    <definedName name="_24TRÒ_GIAÙ__VAT">#REF!</definedName>
    <definedName name="_28ÑÔN_GIAÙ">#REF!</definedName>
    <definedName name="_2BLA100">#REF!</definedName>
    <definedName name="_2DAL201">#REF!</definedName>
    <definedName name="_33SOÁ_CTÖØ">#REF!</definedName>
    <definedName name="_34SOÁ_LÖÔÏNG">#REF!</definedName>
    <definedName name="_39TEÂN_HAØNG">#REF!</definedName>
    <definedName name="_3BLXMD">#REF!</definedName>
    <definedName name="_3TU0609">#REF!</definedName>
    <definedName name="_4_??????">#REF!</definedName>
    <definedName name="_40x4">5100</definedName>
    <definedName name="_44TEÂN_KHAÙCH_HAØ">#REF!</definedName>
    <definedName name="_49THAØNH_TIEÀN">#REF!</definedName>
    <definedName name="_4CNT240">#REF!</definedName>
    <definedName name="_4CTL240">#REF!</definedName>
    <definedName name="_4FCO100">#REF!</definedName>
    <definedName name="_4HDCTT4">#REF!</definedName>
    <definedName name="_4HNCTT4">#REF!</definedName>
    <definedName name="_4LBCO01">#REF!</definedName>
    <definedName name="_54TRÒ_GIAÙ">#REF!</definedName>
    <definedName name="_59TRÒ_GIAÙ__VAT">#REF!</definedName>
    <definedName name="_6_?">#REF!</definedName>
    <definedName name="_7MAÕ_HAØNG">#REF!</definedName>
    <definedName name="_9MAÕ_SOÁ_THUEÁ">#REF!</definedName>
    <definedName name="_a1" hidden="1">{"'Sheet1'!$L$16"}</definedName>
    <definedName name="_a129"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atn1">#REF!</definedName>
    <definedName name="_atn10">#REF!</definedName>
    <definedName name="_atn2">#REF!</definedName>
    <definedName name="_atn3">#REF!</definedName>
    <definedName name="_atn4">#REF!</definedName>
    <definedName name="_atn5">#REF!</definedName>
    <definedName name="_atn6">#REF!</definedName>
    <definedName name="_atn7">#REF!</definedName>
    <definedName name="_atn8">#REF!</definedName>
    <definedName name="_atn9">#REF!</definedName>
    <definedName name="_bac4">#N/A</definedName>
    <definedName name="_bac5">#N/A</definedName>
    <definedName name="_bat1">#REF!</definedName>
    <definedName name="_ben10">#N/A</definedName>
    <definedName name="_ben12">#N/A</definedName>
    <definedName name="_boi1">#REF!</definedName>
    <definedName name="_boi2">#REF!</definedName>
    <definedName name="_boi3">#REF!</definedName>
    <definedName name="_boi4">#REF!</definedName>
    <definedName name="_btc20">#REF!</definedName>
    <definedName name="_btc30">#REF!</definedName>
    <definedName name="_btc35">#REF!</definedName>
    <definedName name="_btm10">#REF!</definedName>
    <definedName name="_btm100">#REF!</definedName>
    <definedName name="_BTM150">#REF!</definedName>
    <definedName name="_BTM200">#REF!</definedName>
    <definedName name="_BTM250">#REF!</definedName>
    <definedName name="_btM300">#REF!</definedName>
    <definedName name="_BTM50">#REF!</definedName>
    <definedName name="_bua25">#REF!</definedName>
    <definedName name="_Builtin0">#REF!</definedName>
    <definedName name="_Builtin155" hidden="1">#N/A</definedName>
    <definedName name="_C_Lphi_4ab">#REF!</definedName>
    <definedName name="_Can2">#REF!</definedName>
    <definedName name="_cao1">#REF!</definedName>
    <definedName name="_cao2">#REF!</definedName>
    <definedName name="_cao3">#REF!</definedName>
    <definedName name="_cao4">#REF!</definedName>
    <definedName name="_cao5">#REF!</definedName>
    <definedName name="_cao6">#REF!</definedName>
    <definedName name="_cat2">#REF!</definedName>
    <definedName name="_cat3">#REF!</definedName>
    <definedName name="_cat4">#REF!</definedName>
    <definedName name="_cat5">#REF!</definedName>
    <definedName name="_cau10">#N/A</definedName>
    <definedName name="_CAU22">#REF!</definedName>
    <definedName name="_cau5">#REF!</definedName>
    <definedName name="_cau60">#N/A</definedName>
    <definedName name="_cau63">#N/A</definedName>
    <definedName name="_cau7">#N/A</definedName>
    <definedName name="_CAU8">#REF!</definedName>
    <definedName name="_CAU9">#REF!</definedName>
    <definedName name="_chk1">#REF!</definedName>
    <definedName name="_ckn12">#N/A</definedName>
    <definedName name="_CNA50">#REF!</definedName>
    <definedName name="_coc35">#REF!</definedName>
    <definedName name="_CON1">#REF!</definedName>
    <definedName name="_CON2">#REF!</definedName>
    <definedName name="_COT1">#REF!</definedName>
    <definedName name="_COT2">#REF!</definedName>
    <definedName name="_cpd1">#REF!</definedName>
    <definedName name="_cpd2">#REF!</definedName>
    <definedName name="_CPhi_Bhiem">#REF!</definedName>
    <definedName name="_CPhi_BQLDA">#REF!</definedName>
    <definedName name="_CPhi_DBaoGT">#REF!</definedName>
    <definedName name="_CPhi_Kdinh">#REF!</definedName>
    <definedName name="_CPhi_Nthu_KThanh">#REF!</definedName>
    <definedName name="_CPhi_QToan">#REF!</definedName>
    <definedName name="_CPhiTKe_13">#REF!</definedName>
    <definedName name="_Cty501" hidden="1">{"'Sheet1'!$L$16"}</definedName>
    <definedName name="_d1500" hidden="1">{"'Sheet1'!$L$16"}</definedName>
    <definedName name="_d2">#REF!</definedName>
    <definedName name="_dai1">#REF!</definedName>
    <definedName name="_dai2">#REF!</definedName>
    <definedName name="_dai3">#REF!</definedName>
    <definedName name="_dai4">#REF!</definedName>
    <definedName name="_dai5">#REF!</definedName>
    <definedName name="_dai6">#REF!</definedName>
    <definedName name="_dam18">#REF!</definedName>
    <definedName name="_dam33">#REF!</definedName>
    <definedName name="_dan1">#REF!</definedName>
    <definedName name="_dan2">#REF!</definedName>
    <definedName name="_DDC3">#REF!</definedName>
    <definedName name="_ddn400">#REF!</definedName>
    <definedName name="_ddn600">#REF!</definedName>
    <definedName name="_deo1">#REF!</definedName>
    <definedName name="_deo10">#REF!</definedName>
    <definedName name="_deo2">#REF!</definedName>
    <definedName name="_deo3">#REF!</definedName>
    <definedName name="_deo4">#REF!</definedName>
    <definedName name="_deo5">#REF!</definedName>
    <definedName name="_deo6">#REF!</definedName>
    <definedName name="_deo7">#REF!</definedName>
    <definedName name="_deo8">#REF!</definedName>
    <definedName name="_deo9">#REF!</definedName>
    <definedName name="_DGC10">#REF!</definedName>
    <definedName name="_DGC22">#REF!</definedName>
    <definedName name="_DGC7">#REF!</definedName>
    <definedName name="_DGC8">#REF!</definedName>
    <definedName name="_DGC9">#REF!</definedName>
    <definedName name="_E99999">#REF!</definedName>
    <definedName name="_FIL2">#REF!</definedName>
    <definedName name="_Fill" hidden="1">#REF!</definedName>
    <definedName name="_xlnm._FilterDatabase" localSheetId="1" hidden="1">'b2 tht'!$A$4:$F$16</definedName>
    <definedName name="_xlnm._FilterDatabase" localSheetId="3" hidden="1">'b4 dn'!$A$5:$F$17</definedName>
    <definedName name="_g1">#N/A</definedName>
    <definedName name="_g2">#N/A</definedName>
    <definedName name="_GFE28">#REF!</definedName>
    <definedName name="_GIA1">#REF!</definedName>
    <definedName name="_gis150">#REF!</definedName>
    <definedName name="_Goi8" hidden="1">{"'Sheet1'!$L$16"}</definedName>
    <definedName name="_gon4">#REF!</definedName>
    <definedName name="_H500866">#REF!</definedName>
    <definedName name="_han23">#N/A</definedName>
    <definedName name="_hom2">#REF!</definedName>
    <definedName name="_hsm2">1.1289</definedName>
    <definedName name="_hu1" hidden="1">{"'Sheet1'!$L$16"}</definedName>
    <definedName name="_hu2" hidden="1">{"'Sheet1'!$L$16"}</definedName>
    <definedName name="_hu5" hidden="1">{"'Sheet1'!$L$16"}</definedName>
    <definedName name="_hu6" hidden="1">{"'Sheet1'!$L$16"}</definedName>
    <definedName name="_Key1" hidden="1">#REF!</definedName>
    <definedName name="_Key2" hidden="1">#REF!</definedName>
    <definedName name="_KL3">#REF!</definedName>
    <definedName name="_KL4">#REF!</definedName>
    <definedName name="_KL5">#REF!</definedName>
    <definedName name="_KL6">#REF!</definedName>
    <definedName name="_KL7">#REF!</definedName>
    <definedName name="_KM188">#REF!</definedName>
    <definedName name="_km189">#REF!</definedName>
    <definedName name="_km190">#REF!</definedName>
    <definedName name="_km191">#REF!</definedName>
    <definedName name="_km192">#REF!</definedName>
    <definedName name="_km193">#REF!</definedName>
    <definedName name="_km194">#REF!</definedName>
    <definedName name="_km195">#REF!</definedName>
    <definedName name="_km196">#REF!</definedName>
    <definedName name="_km197">#REF!</definedName>
    <definedName name="_km198">#REF!</definedName>
    <definedName name="_Km36">#REF!</definedName>
    <definedName name="_kn12">#N/A</definedName>
    <definedName name="_Knc2">#REF!</definedName>
    <definedName name="_Knc36">#REF!</definedName>
    <definedName name="_Knc57">#REF!</definedName>
    <definedName name="_Kvl36">#REF!</definedName>
    <definedName name="_Lan1" hidden="1">{"'Sheet1'!$L$16"}</definedName>
    <definedName name="_LAN3" hidden="1">{"'Sheet1'!$L$16"}</definedName>
    <definedName name="_lap1">#REF!</definedName>
    <definedName name="_lap2">#REF!</definedName>
    <definedName name="_LCB1">#REF!</definedName>
    <definedName name="_lk2" hidden="1">{"'Sheet1'!$L$16"}</definedName>
    <definedName name="_lop16">#REF!</definedName>
    <definedName name="_lop25">#REF!</definedName>
    <definedName name="_lop9">#REF!</definedName>
    <definedName name="_lu10">#REF!</definedName>
    <definedName name="_lu13">#REF!</definedName>
    <definedName name="_lu8">#N/A</definedName>
    <definedName name="_lu85">#REF!</definedName>
    <definedName name="_LX100">#REF!</definedName>
    <definedName name="_M2" hidden="1">{"'Sheet1'!$L$16"}</definedName>
    <definedName name="_m4" hidden="1">{"'Sheet1'!$L$16"}</definedName>
    <definedName name="_ma1">#REF!</definedName>
    <definedName name="_ma10">#REF!</definedName>
    <definedName name="_ma2">#REF!</definedName>
    <definedName name="_ma3">#REF!</definedName>
    <definedName name="_ma4">#REF!</definedName>
    <definedName name="_ma5">#REF!</definedName>
    <definedName name="_ma6">#REF!</definedName>
    <definedName name="_ma7">#REF!</definedName>
    <definedName name="_ma8">#REF!</definedName>
    <definedName name="_ma9">#REF!</definedName>
    <definedName name="_MAC12">#REF!</definedName>
    <definedName name="_MAC46">#REF!</definedName>
    <definedName name="_may04">#REF!</definedName>
    <definedName name="_may05">#REF!</definedName>
    <definedName name="_may1">#REF!</definedName>
    <definedName name="_may2">#REF!</definedName>
    <definedName name="_may3">#REF!</definedName>
    <definedName name="_mtc1">#REF!</definedName>
    <definedName name="_mtc2">#REF!</definedName>
    <definedName name="_mtc3">#REF!</definedName>
    <definedName name="_MUI1">#REF!</definedName>
    <definedName name="_MUI101">#REF!</definedName>
    <definedName name="_MUI11">#REF!</definedName>
    <definedName name="_mx1">#REF!</definedName>
    <definedName name="_mx2">#REF!</definedName>
    <definedName name="_nc04">#REF!</definedName>
    <definedName name="_nc05">#REF!</definedName>
    <definedName name="_NC1">#REF!</definedName>
    <definedName name="_nc10">#REF!</definedName>
    <definedName name="_NC100">#REF!</definedName>
    <definedName name="_nc150">#REF!</definedName>
    <definedName name="_nc151">#REF!</definedName>
    <definedName name="_NC2">#REF!</definedName>
    <definedName name="_NC200">#REF!</definedName>
    <definedName name="_NC3">#REF!</definedName>
    <definedName name="_nc30">#REF!</definedName>
    <definedName name="_nc50">#REF!</definedName>
    <definedName name="_nc6">#REF!</definedName>
    <definedName name="_nc7">#REF!</definedName>
    <definedName name="_nc8">#REF!</definedName>
    <definedName name="_nc9">#REF!</definedName>
    <definedName name="_ncc2">#REF!</definedName>
    <definedName name="_NCC3">#REF!</definedName>
    <definedName name="_ncc5">#REF!</definedName>
    <definedName name="_ncc6">#REF!</definedName>
    <definedName name="_ncc7">#REF!</definedName>
    <definedName name="_NCL100">#REF!</definedName>
    <definedName name="_NCL200">#REF!</definedName>
    <definedName name="_NCL250">#REF!</definedName>
    <definedName name="_ncm200">#REF!</definedName>
    <definedName name="_NCO150">#REF!</definedName>
    <definedName name="_NCO200">#REF!</definedName>
    <definedName name="_NCO50">#REF!</definedName>
    <definedName name="_nd1">#REF!</definedName>
    <definedName name="_NET2">#REF!</definedName>
    <definedName name="_nh1">#REF!</definedName>
    <definedName name="_nin190">#REF!</definedName>
    <definedName name="_NLF01">#REF!</definedName>
    <definedName name="_NLF07">#REF!</definedName>
    <definedName name="_NLF12">#REF!</definedName>
    <definedName name="_NLF60">#REF!</definedName>
    <definedName name="_off1">#REF!</definedName>
    <definedName name="_Order1" hidden="1">255</definedName>
    <definedName name="_Order2" hidden="1">255</definedName>
    <definedName name="_oto5">#N/A</definedName>
    <definedName name="_oto7">#N/A</definedName>
    <definedName name="_PA3" hidden="1">{"'Sheet1'!$L$16"}</definedName>
    <definedName name="_Ph30">#REF!</definedName>
    <definedName name="_phi10">#REF!</definedName>
    <definedName name="_phi1000">#REF!</definedName>
    <definedName name="_phi12">#REF!</definedName>
    <definedName name="_phi14">#REF!</definedName>
    <definedName name="_phi1500">#REF!</definedName>
    <definedName name="_phi16">#REF!</definedName>
    <definedName name="_phi18">#REF!</definedName>
    <definedName name="_phi20">#REF!</definedName>
    <definedName name="_phi2000">#REF!</definedName>
    <definedName name="_phi22">#REF!</definedName>
    <definedName name="_phi25">#REF!</definedName>
    <definedName name="_phi28">#REF!</definedName>
    <definedName name="_phi50">#REF!</definedName>
    <definedName name="_phi6">#REF!</definedName>
    <definedName name="_phi750">#REF!</definedName>
    <definedName name="_phi8">#REF!</definedName>
    <definedName name="_PL1">#REF!</definedName>
    <definedName name="_PL2">#REF!</definedName>
    <definedName name="_PXB80">#REF!</definedName>
    <definedName name="_R">#N/A</definedName>
    <definedName name="_rai100">#N/A</definedName>
    <definedName name="_rai20">#N/A</definedName>
    <definedName name="_RF3">#REF!</definedName>
    <definedName name="_RHH1">#REF!</definedName>
    <definedName name="_RHH10">#REF!</definedName>
    <definedName name="_RHP1">#REF!</definedName>
    <definedName name="_RHP10">#REF!</definedName>
    <definedName name="_RI1">#REF!</definedName>
    <definedName name="_RI10">#REF!</definedName>
    <definedName name="_RII1">#REF!</definedName>
    <definedName name="_RII10">#REF!</definedName>
    <definedName name="_RIP1">#REF!</definedName>
    <definedName name="_RIP10">#REF!</definedName>
    <definedName name="_rp95">#REF!</definedName>
    <definedName name="_san180">#REF!</definedName>
    <definedName name="_san250">#REF!</definedName>
    <definedName name="_san54">#REF!</definedName>
    <definedName name="_san90">#REF!</definedName>
    <definedName name="_sat10">#REF!</definedName>
    <definedName name="_sat12">#REF!</definedName>
    <definedName name="_sat14">#REF!</definedName>
    <definedName name="_sat16">#REF!</definedName>
    <definedName name="_sat20">#REF!</definedName>
    <definedName name="_sat8">#REF!</definedName>
    <definedName name="_sc1">#REF!</definedName>
    <definedName name="_SC2">#REF!</definedName>
    <definedName name="_sc3">#REF!</definedName>
    <definedName name="_sl2">#N/A</definedName>
    <definedName name="_slg1">#REF!</definedName>
    <definedName name="_slg2">#REF!</definedName>
    <definedName name="_slg3">#REF!</definedName>
    <definedName name="_slg4">#REF!</definedName>
    <definedName name="_slg5">#REF!</definedName>
    <definedName name="_slg6">#REF!</definedName>
    <definedName name="_SN3">#REF!</definedName>
    <definedName name="_so1517">#REF!</definedName>
    <definedName name="_so1717">#REF!</definedName>
    <definedName name="_soi2">#REF!</definedName>
    <definedName name="_soi3">#REF!</definedName>
    <definedName name="_Sort" hidden="1">#REF!</definedName>
    <definedName name="_SQT10">#REF!</definedName>
    <definedName name="_SQT8">#REF!</definedName>
    <definedName name="_SQT9">#REF!</definedName>
    <definedName name="_sua20">#REF!</definedName>
    <definedName name="_sua30">#REF!</definedName>
    <definedName name="_TB1">#REF!</definedName>
    <definedName name="_TEN1">#REF!</definedName>
    <definedName name="_TG1">#REF!</definedName>
    <definedName name="_TG2">#REF!</definedName>
    <definedName name="_tg427">#REF!</definedName>
    <definedName name="_TH1">#REF!</definedName>
    <definedName name="_TH2">#REF!</definedName>
    <definedName name="_TH20">#REF!</definedName>
    <definedName name="_TH3">#REF!</definedName>
    <definedName name="_TH35">#REF!</definedName>
    <definedName name="_TH50">#REF!</definedName>
    <definedName name="_TL1">#REF!</definedName>
    <definedName name="_TL2">#REF!</definedName>
    <definedName name="_TL3">#REF!</definedName>
    <definedName name="_TLA120">#REF!</definedName>
    <definedName name="_TLA35">#REF!</definedName>
    <definedName name="_TLA50">#REF!</definedName>
    <definedName name="_TLA70">#REF!</definedName>
    <definedName name="_TLA95">#REF!</definedName>
    <definedName name="_tlp3">#REF!</definedName>
    <definedName name="_tnh10">#REF!</definedName>
    <definedName name="_toi3">#N/A</definedName>
    <definedName name="_toi5">#N/A</definedName>
    <definedName name="_tra100">#REF!</definedName>
    <definedName name="_tra102">#REF!</definedName>
    <definedName name="_tra104">#REF!</definedName>
    <definedName name="_tra106">#REF!</definedName>
    <definedName name="_tra108">#REF!</definedName>
    <definedName name="_tra110">#REF!</definedName>
    <definedName name="_tra112">#REF!</definedName>
    <definedName name="_tra114">#REF!</definedName>
    <definedName name="_tra116">#REF!</definedName>
    <definedName name="_tra118">#REF!</definedName>
    <definedName name="_tra120">#REF!</definedName>
    <definedName name="_tra122">#REF!</definedName>
    <definedName name="_tra124">#REF!</definedName>
    <definedName name="_tra126">#REF!</definedName>
    <definedName name="_tra128">#REF!</definedName>
    <definedName name="_tra130">#REF!</definedName>
    <definedName name="_tra132">#REF!</definedName>
    <definedName name="_tra134">#REF!</definedName>
    <definedName name="_tra136">#REF!</definedName>
    <definedName name="_tra138">#REF!</definedName>
    <definedName name="_tra140">#REF!</definedName>
    <definedName name="_tra70">#REF!</definedName>
    <definedName name="_tra72">#REF!</definedName>
    <definedName name="_tra74">#REF!</definedName>
    <definedName name="_tra76">#REF!</definedName>
    <definedName name="_tra78">#REF!</definedName>
    <definedName name="_tra80">#REF!</definedName>
    <definedName name="_tra82">#REF!</definedName>
    <definedName name="_tra84">#REF!</definedName>
    <definedName name="_tra86">#REF!</definedName>
    <definedName name="_tra88">#REF!</definedName>
    <definedName name="_tra90">#REF!</definedName>
    <definedName name="_tra92">#REF!</definedName>
    <definedName name="_tra94">#REF!</definedName>
    <definedName name="_tra96">#REF!</definedName>
    <definedName name="_tra98">#REF!</definedName>
    <definedName name="_TS1">#REF!</definedName>
    <definedName name="_TS2">#REF!</definedName>
    <definedName name="_tt3" hidden="1">{"'Sheet1'!$L$16"}</definedName>
    <definedName name="_tz593">#REF!</definedName>
    <definedName name="_ui100">#REF!</definedName>
    <definedName name="_ui105">#REF!</definedName>
    <definedName name="_ui130">#REF!</definedName>
    <definedName name="_ui140">#N/A</definedName>
    <definedName name="_ui160">#REF!</definedName>
    <definedName name="_ui250">#REF!</definedName>
    <definedName name="_ui271">#REF!</definedName>
    <definedName name="_ui320">#REF!</definedName>
    <definedName name="_ui45">#REF!</definedName>
    <definedName name="_ui50">#REF!</definedName>
    <definedName name="_ui54">#REF!</definedName>
    <definedName name="_ui65">#REF!</definedName>
    <definedName name="_ui75">#REF!</definedName>
    <definedName name="_ui80">#REF!</definedName>
    <definedName name="_UT2">#REF!</definedName>
    <definedName name="_VAT1">#REF!</definedName>
    <definedName name="_VAT2">#REF!</definedName>
    <definedName name="_VC400">#REF!</definedName>
    <definedName name="_VCM75">#REF!</definedName>
    <definedName name="_vl1">#REF!</definedName>
    <definedName name="_vl10">#REF!</definedName>
    <definedName name="_VL100">#REF!</definedName>
    <definedName name="_vl150">#REF!</definedName>
    <definedName name="_VL200">#REF!</definedName>
    <definedName name="_VL250">#REF!</definedName>
    <definedName name="_vl4">#REF!</definedName>
    <definedName name="_vl5">#REF!</definedName>
    <definedName name="_vl50">#REF!</definedName>
    <definedName name="_vl6">#REF!</definedName>
    <definedName name="_vl7">#REF!</definedName>
    <definedName name="_vl8">#REF!</definedName>
    <definedName name="_vl9">#REF!</definedName>
    <definedName name="_VLI150">#REF!</definedName>
    <definedName name="_VLI200">#REF!</definedName>
    <definedName name="_VLI50">#REF!</definedName>
    <definedName name="_VLM75">#REF!</definedName>
    <definedName name="_VLP2" hidden="1">{"'Sheet1'!$L$16"}</definedName>
    <definedName name="_VT22">#REF!</definedName>
    <definedName name="_vtu1">#REF!</definedName>
    <definedName name="_vtu2">#REF!</definedName>
    <definedName name="_xb80">#REF!</definedName>
    <definedName name="_XM1">#REF!</definedName>
    <definedName name="_xm2">#REF!</definedName>
    <definedName name="_xm30">#REF!</definedName>
    <definedName name="_xm4">#REF!</definedName>
    <definedName name="_xm5">#REF!</definedName>
    <definedName name="_xx3">#REF!</definedName>
    <definedName name="_xx4">#REF!</definedName>
    <definedName name="_xx5">#REF!</definedName>
    <definedName name="_xx6">#REF!</definedName>
    <definedName name="_xx7">#REF!</definedName>
    <definedName name="A">#REF!</definedName>
    <definedName name="a.">#REF!</definedName>
    <definedName name="a_">#REF!</definedName>
    <definedName name="a_min">#REF!</definedName>
    <definedName name="a0.75">#REF!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1.1">#REF!</definedName>
    <definedName name="A120_">#REF!</definedName>
    <definedName name="a129_xoa" hidden="1">{"Offgrid",#N/A,FALSE,"OFFGRID";"Region",#N/A,FALSE,"REGION";"Offgrid -2",#N/A,FALSE,"OFFGRID";"WTP",#N/A,FALSE,"WTP";"WTP -2",#N/A,FALSE,"WTP";"Project",#N/A,FALSE,"PROJECT";"Summary -2",#N/A,FALSE,"SUMMARY"}</definedName>
    <definedName name="a129_xoaxoa" hidden="1">{"Offgrid",#N/A,FALSE,"OFFGRID";"Region",#N/A,FALSE,"REGION";"Offgrid -2",#N/A,FALSE,"OFFGRID";"WTP",#N/A,FALSE,"WTP";"WTP -2",#N/A,FALSE,"WTP";"Project",#N/A,FALSE,"PROJECT";"Summary -2",#N/A,FALSE,"SUMMARY"}</definedName>
    <definedName name="a130_xoa" hidden="1">{"Offgrid",#N/A,FALSE,"OFFGRID";"Region",#N/A,FALSE,"REGION";"Offgrid -2",#N/A,FALSE,"OFFGRID";"WTP",#N/A,FALSE,"WTP";"WTP -2",#N/A,FALSE,"WTP";"Project",#N/A,FALSE,"PROJECT";"Summary -2",#N/A,FALSE,"SUMMARY"}</definedName>
    <definedName name="a130_xoaxoa" hidden="1">{"Offgrid",#N/A,FALSE,"OFFGRID";"Region",#N/A,FALSE,"REGION";"Offgrid -2",#N/A,FALSE,"OFFGRID";"WTP",#N/A,FALSE,"WTP";"WTP -2",#N/A,FALSE,"WTP";"Project",#N/A,FALSE,"PROJECT";"Summary -2",#N/A,FALSE,"SUMMARY"}</definedName>
    <definedName name="a277Print_Titles">#REF!</definedName>
    <definedName name="A35_">#REF!</definedName>
    <definedName name="A50_">#REF!</definedName>
    <definedName name="A70_">#REF!</definedName>
    <definedName name="A95_">#REF!</definedName>
    <definedName name="AA">#REF!</definedName>
    <definedName name="aâ">#REF!</definedName>
    <definedName name="aAAA">#REF!</definedName>
    <definedName name="aaaaa">#REF!</definedName>
    <definedName name="aabb">#REF!</definedName>
    <definedName name="AB">#REF!</definedName>
    <definedName name="abba">#REF!</definedName>
    <definedName name="abc">#REF!</definedName>
    <definedName name="AC120_">#REF!</definedName>
    <definedName name="AC35_">#REF!</definedName>
    <definedName name="AC50_">#REF!</definedName>
    <definedName name="AC70_">#REF!</definedName>
    <definedName name="AC95_">#REF!</definedName>
    <definedName name="AccessDatabase" hidden="1">"C:\My Documents\LeBinh\Xls\VP Cong ty\FORM.mdb"</definedName>
    <definedName name="acdc">#REF!</definedName>
    <definedName name="Act_tec">#REF!</definedName>
    <definedName name="ad">#REF!</definedName>
    <definedName name="ADAY">#REF!</definedName>
    <definedName name="adb">#REF!</definedName>
    <definedName name="Address">#REF!</definedName>
    <definedName name="ADEQ">#REF!</definedName>
    <definedName name="adg">#REF!</definedName>
    <definedName name="Adn">#REF!</definedName>
    <definedName name="AEZ">#REF!</definedName>
    <definedName name="afdf" hidden="1">{"'Sheet1'!$L$16"}</definedName>
    <definedName name="Ag_">#REF!</definedName>
    <definedName name="ag15F80">#REF!</definedName>
    <definedName name="ah">#REF!</definedName>
    <definedName name="ak">#REF!</definedName>
    <definedName name="aK_cap">#REF!</definedName>
    <definedName name="aK_con">#REF!</definedName>
    <definedName name="aK_dep">#REF!</definedName>
    <definedName name="aK_dis">#REF!</definedName>
    <definedName name="aK_imm">#REF!</definedName>
    <definedName name="aK_rof">#REF!</definedName>
    <definedName name="aK_ron">#REF!</definedName>
    <definedName name="aK_run">#REF!</definedName>
    <definedName name="aK_sed">#REF!</definedName>
    <definedName name="alfa">#REF!</definedName>
    <definedName name="Alfan">#REF!</definedName>
    <definedName name="All_Item">#REF!</definedName>
    <definedName name="ALPIN">#N/A</definedName>
    <definedName name="ALPJYOU">#N/A</definedName>
    <definedName name="ALPTOI">#N/A</definedName>
    <definedName name="am.">#REF!</definedName>
    <definedName name="aN_cap">#REF!</definedName>
    <definedName name="aN_con">#REF!</definedName>
    <definedName name="aN_dep">#REF!</definedName>
    <definedName name="aN_fix">#REF!</definedName>
    <definedName name="aN_imm">#REF!</definedName>
    <definedName name="aN_rof">#REF!</definedName>
    <definedName name="aN_ron">#REF!</definedName>
    <definedName name="aN_run">#REF!</definedName>
    <definedName name="aN_sed">#REF!</definedName>
    <definedName name="anfa">#REF!</definedName>
    <definedName name="anpha">#REF!</definedName>
    <definedName name="anscount" hidden="1">1</definedName>
    <definedName name="aP_cap">#REF!</definedName>
    <definedName name="aP_con">#REF!</definedName>
    <definedName name="aP_dep">#REF!</definedName>
    <definedName name="aP_dis">#REF!</definedName>
    <definedName name="aP_imm">#REF!</definedName>
    <definedName name="aP_rof">#REF!</definedName>
    <definedName name="aP_ron">#REF!</definedName>
    <definedName name="aP_run">#REF!</definedName>
    <definedName name="aP_sed">#REF!</definedName>
    <definedName name="AQ">#REF!</definedName>
    <definedName name="As_">#REF!</definedName>
    <definedName name="AS2DocOpenMode" hidden="1">"AS2DocumentEdit"</definedName>
    <definedName name="asd">#REF!</definedName>
    <definedName name="Asoc">#REF!</definedName>
    <definedName name="ASTM">#REF!</definedName>
    <definedName name="at1.5">#REF!</definedName>
    <definedName name="atg">#REF!</definedName>
    <definedName name="atgoi">#REF!</definedName>
    <definedName name="ATRAM">#REF!</definedName>
    <definedName name="Av">#REF!</definedName>
    <definedName name="b">#REF!</definedName>
    <definedName name="B.4">#REF!</definedName>
    <definedName name="B.MinBacLieu">#REF!</definedName>
    <definedName name="B_">#REF!</definedName>
    <definedName name="b_260">#REF!</definedName>
    <definedName name="b_350">#REF!</definedName>
    <definedName name="b_dd1">#REF!</definedName>
    <definedName name="b_DL">#REF!</definedName>
    <definedName name="b_eh">#REF!</definedName>
    <definedName name="b_eh1">#REF!</definedName>
    <definedName name="b_ev">#REF!</definedName>
    <definedName name="b_ev1">#REF!</definedName>
    <definedName name="b_FR">#REF!</definedName>
    <definedName name="b_fr1">#REF!</definedName>
    <definedName name="B_Isc">#REF!</definedName>
    <definedName name="B_KLXLNX2">#REF!</definedName>
    <definedName name="b_LL">#REF!</definedName>
    <definedName name="b_ll1">#REF!</definedName>
    <definedName name="b_min">#REF!</definedName>
    <definedName name="B_tinh">#REF!</definedName>
    <definedName name="b_WL">#REF!</definedName>
    <definedName name="b_WL1">#REF!</definedName>
    <definedName name="b_WS">#REF!</definedName>
    <definedName name="b_ws1">#REF!</definedName>
    <definedName name="b60x">#REF!</definedName>
    <definedName name="b80x">#REF!</definedName>
    <definedName name="BABO">#REF!</definedName>
    <definedName name="bac2.5">#N/A</definedName>
    <definedName name="bac25d">#REF!</definedName>
    <definedName name="bac27d">#REF!</definedName>
    <definedName name="bac2d">#REF!</definedName>
    <definedName name="bac3.5">#N/A</definedName>
    <definedName name="bac35d">#REF!</definedName>
    <definedName name="bac37d">#REF!</definedName>
    <definedName name="bac3d">#REF!</definedName>
    <definedName name="bac4.5">#N/A</definedName>
    <definedName name="bac45d">#REF!</definedName>
    <definedName name="bac47d">#REF!</definedName>
    <definedName name="bac4d">#REF!</definedName>
    <definedName name="bac4d1">#REF!</definedName>
    <definedName name="BacKan">#REF!</definedName>
    <definedName name="bactham">#REF!</definedName>
    <definedName name="BAMUA1">#REF!</definedName>
    <definedName name="BAMUA2">#REF!</definedName>
    <definedName name="Ban_DH">#REF!</definedName>
    <definedName name="bang">#REF!</definedName>
    <definedName name="BANG_CHI_TIET_THI_NGHIEM_CONG_TO">#REF!</definedName>
    <definedName name="BANG_CHI_TIET_THI_NGHIEM_DZ0.4KV">#REF!</definedName>
    <definedName name="Bang_cly">#REF!</definedName>
    <definedName name="Bang_CVC">#REF!</definedName>
    <definedName name="bang_gia">#REF!</definedName>
    <definedName name="BANG_TONG_HOP_CONG_TO">#REF!</definedName>
    <definedName name="BANG_TONG_HOP_DZ0.4KV">#REF!</definedName>
    <definedName name="BANG_TONG_HOP_DZ22KV">#REF!</definedName>
    <definedName name="BANG_TONG_HOP_KHO_BAI">#REF!</definedName>
    <definedName name="BANG_TONG_HOP_TBA">#REF!</definedName>
    <definedName name="Bang_travl">#REF!</definedName>
    <definedName name="bang1">#REF!</definedName>
    <definedName name="bang2">#REF!</definedName>
    <definedName name="BANG3">#REF!</definedName>
    <definedName name="bangchu">#REF!</definedName>
    <definedName name="BangGiaVL_Q">#REF!</definedName>
    <definedName name="BangMa">#REF!</definedName>
    <definedName name="bangtinh">#REF!</definedName>
    <definedName name="banQL" hidden="1">{"'Sheet1'!$L$16"}</definedName>
    <definedName name="baotai">#REF!</definedName>
    <definedName name="BarData">#REF!</definedName>
    <definedName name="BarData1">#REF!</definedName>
    <definedName name="Bardata2">#REF!</definedName>
    <definedName name="Bay">#REF!</definedName>
    <definedName name="BB">#REF!</definedName>
    <definedName name="Bbb">#REF!</definedName>
    <definedName name="bbbb">#REF!</definedName>
    <definedName name="bbcn">#REF!</definedName>
    <definedName name="Bbtt">#REF!</definedName>
    <definedName name="bbvuong">#REF!</definedName>
    <definedName name="Bc">#REF!</definedName>
    <definedName name="Bcb">#REF!</definedName>
    <definedName name="BCDKH">#REF!</definedName>
    <definedName name="BCDSCKC">#REF!</definedName>
    <definedName name="BCDSCKN">#REF!</definedName>
    <definedName name="BCDSDNC">#REF!</definedName>
    <definedName name="BCDSDNN">#REF!</definedName>
    <definedName name="Bctt">#REF!</definedName>
    <definedName name="BDAY">#REF!</definedName>
    <definedName name="bdd">1.5</definedName>
    <definedName name="BE">#REF!</definedName>
    <definedName name="BE100M">#REF!</definedName>
    <definedName name="BE50M">#REF!</definedName>
    <definedName name="beepsound">#REF!</definedName>
    <definedName name="ben">#REF!</definedName>
    <definedName name="bengam">#REF!</definedName>
    <definedName name="benuoc">#REF!</definedName>
    <definedName name="beta">#REF!</definedName>
    <definedName name="Bezugsfeld">#REF!</definedName>
    <definedName name="Bgc">#REF!</definedName>
    <definedName name="Bgiang" hidden="1">{"'Sheet1'!$L$16"}</definedName>
    <definedName name="BGS">#REF!</definedName>
    <definedName name="BHDB" hidden="1">{"'Sheet1'!$L$16"}</definedName>
    <definedName name="bia">#REF!</definedName>
    <definedName name="bienbao">#REF!</definedName>
    <definedName name="Binhduong">#REF!</definedName>
    <definedName name="Binhphuoc">#REF!</definedName>
    <definedName name="Bio_tec">#REF!</definedName>
    <definedName name="BL240HT">#REF!</definedName>
    <definedName name="BL280HT">#REF!</definedName>
    <definedName name="BL320HT">#REF!</definedName>
    <definedName name="Blc">#REF!</definedName>
    <definedName name="blkh">#REF!</definedName>
    <definedName name="blkh1">#REF!</definedName>
    <definedName name="BLOCK1">#REF!</definedName>
    <definedName name="BLOCK2">#REF!</definedName>
    <definedName name="BLOCK3">#REF!</definedName>
    <definedName name="BMCauDuongSat">#REF!</definedName>
    <definedName name="Bmn">#REF!</definedName>
    <definedName name="bN_fix">#REF!</definedName>
    <definedName name="Bnc">#REF!</definedName>
    <definedName name="Bng">#REF!</definedName>
    <definedName name="bomnuoc">#N/A</definedName>
    <definedName name="bomnuoc20cv">#N/A</definedName>
    <definedName name="bomnuocdau10">#REF!</definedName>
    <definedName name="bomnuocdau100">#REF!</definedName>
    <definedName name="bomnuocdau15">#REF!</definedName>
    <definedName name="bomnuocdau150">#REF!</definedName>
    <definedName name="bomnuocdau20">#REF!</definedName>
    <definedName name="bomnuocdau37">#REF!</definedName>
    <definedName name="bomnuocdau45">#REF!</definedName>
    <definedName name="bomnuocdau5">#REF!</definedName>
    <definedName name="bomnuocdau5.5">#REF!</definedName>
    <definedName name="bomnuocdau7">#REF!</definedName>
    <definedName name="bomnuocdau7.5">#REF!</definedName>
    <definedName name="bomnuocdau75">#REF!</definedName>
    <definedName name="bomnuocdien0.55">#REF!</definedName>
    <definedName name="bomnuocdien0.75">#REF!</definedName>
    <definedName name="bomnuocdien1.5">#REF!</definedName>
    <definedName name="bomnuocdien10">#REF!</definedName>
    <definedName name="bomnuocdien113">#REF!</definedName>
    <definedName name="bomnuocdien14">#REF!</definedName>
    <definedName name="bomnuocdien2">#REF!</definedName>
    <definedName name="bomnuocdien2.8">#REF!</definedName>
    <definedName name="bomnuocdien20">#REF!</definedName>
    <definedName name="bomnuocdien22">#REF!</definedName>
    <definedName name="bomnuocdien28">#REF!</definedName>
    <definedName name="bomnuocdien30">#REF!</definedName>
    <definedName name="bomnuocdien4">#REF!</definedName>
    <definedName name="bomnuocdien4.5">#REF!</definedName>
    <definedName name="bomnuocdien40">#REF!</definedName>
    <definedName name="bomnuocdien50">#REF!</definedName>
    <definedName name="bomnuocdien55">#REF!</definedName>
    <definedName name="bomnuocdien7">#REF!</definedName>
    <definedName name="bomnuocdien75">#REF!</definedName>
    <definedName name="bomnuocxang3">#REF!</definedName>
    <definedName name="bomnuocxang4">#REF!</definedName>
    <definedName name="bomnuocxang6">#REF!</definedName>
    <definedName name="bomnuocxang7">#REF!</definedName>
    <definedName name="bomnuocxang8">#REF!</definedName>
    <definedName name="bomvua">#N/A</definedName>
    <definedName name="Bon">#REF!</definedName>
    <definedName name="bonnuocdien1.1">#REF!</definedName>
    <definedName name="Book2">#REF!</definedName>
    <definedName name="BOQ">#REF!</definedName>
    <definedName name="botda">#REF!</definedName>
    <definedName name="bp">#REF!</definedName>
    <definedName name="bpm">#REF!</definedName>
    <definedName name="Bptc">#REF!</definedName>
    <definedName name="BQLTB">#REF!</definedName>
    <definedName name="BQLXL">#REF!</definedName>
    <definedName name="Bs">#REF!</definedName>
    <definedName name="Bsb">#REF!</definedName>
    <definedName name="BSM">#REF!</definedName>
    <definedName name="Bstt">#REF!</definedName>
    <definedName name="BT">#REF!</definedName>
    <definedName name="BT_125">#REF!</definedName>
    <definedName name="BT_A1">#REF!</definedName>
    <definedName name="BT_A2.1">#REF!</definedName>
    <definedName name="BT_A2.2">#REF!</definedName>
    <definedName name="BT_B1">#REF!</definedName>
    <definedName name="BT_B2">#REF!</definedName>
    <definedName name="BT_C1">#REF!</definedName>
    <definedName name="BT_loai_A2.1">#REF!</definedName>
    <definedName name="BT_P1">#REF!</definedName>
    <definedName name="BT200_50">#REF!</definedName>
    <definedName name="btabd">#REF!</definedName>
    <definedName name="btadn">#REF!</definedName>
    <definedName name="btah">#REF!</definedName>
    <definedName name="btah1">#REF!</definedName>
    <definedName name="btaqn">#REF!</definedName>
    <definedName name="btaqt">#REF!</definedName>
    <definedName name="btbdn">#REF!</definedName>
    <definedName name="btbh">#REF!</definedName>
    <definedName name="btbqn">#REF!</definedName>
    <definedName name="btbqt">#REF!</definedName>
    <definedName name="btcdn">#REF!</definedName>
    <definedName name="btch">#REF!</definedName>
    <definedName name="btch1">#REF!</definedName>
    <definedName name="btch2">#REF!</definedName>
    <definedName name="btchiuaxitm300">#REF!</definedName>
    <definedName name="BTchiuaxm200">#REF!</definedName>
    <definedName name="btcocM400">#REF!</definedName>
    <definedName name="BTcot">#REF!</definedName>
    <definedName name="Btcot1">#REF!</definedName>
    <definedName name="btcqn">#REF!</definedName>
    <definedName name="btcqt">#REF!</definedName>
    <definedName name="BTdaden">#REF!</definedName>
    <definedName name="btdbd">#REF!</definedName>
    <definedName name="btddn">#REF!</definedName>
    <definedName name="btdh">#REF!</definedName>
    <definedName name="btdqn">#REF!</definedName>
    <definedName name="btdqt">#REF!</definedName>
    <definedName name="bteqn">#REF!</definedName>
    <definedName name="BTGACHVO">#REF!</definedName>
    <definedName name="BTK">#REF!</definedName>
    <definedName name="btkn">#N/A</definedName>
    <definedName name="btl" hidden="1">{"'Sheet1'!$L$16"}</definedName>
    <definedName name="BTlotm100">#REF!</definedName>
    <definedName name="btm">#N/A</definedName>
    <definedName name="BTmin">#REF!</definedName>
    <definedName name="btr">#REF!</definedName>
    <definedName name="BTRAM">#REF!</definedName>
    <definedName name="btranh">#REF!</definedName>
    <definedName name="Btt">#REF!</definedName>
    <definedName name="BTtho">#REF!</definedName>
    <definedName name="BTtrung">#REF!</definedName>
    <definedName name="BU_CHENH_LECH_DZ0.4KV">#REF!</definedName>
    <definedName name="BU_CHENH_LECH_DZ22KV">#REF!</definedName>
    <definedName name="BU_CHENH_LECH_TBA">#REF!</definedName>
    <definedName name="Bua">#REF!</definedName>
    <definedName name="bua3.5">#N/A</definedName>
    <definedName name="buacan">#N/A</definedName>
    <definedName name="buarung">#N/A</definedName>
    <definedName name="bùc">{"Book1","Dt tonghop.xls"}</definedName>
    <definedName name="BuGia">#REF!</definedName>
    <definedName name="Bulongma">8700</definedName>
    <definedName name="Bulongthepcoctiepdia">#REF!</definedName>
    <definedName name="Button_1">"FORM_Bao_cao_cong_no_List"</definedName>
    <definedName name="bv">#REF!</definedName>
    <definedName name="BVCHOMOI">#REF!</definedName>
    <definedName name="BVCISUMMARY">#REF!</definedName>
    <definedName name="bvt">#REF!</definedName>
    <definedName name="bvtb">#REF!</definedName>
    <definedName name="bvttt">#REF!</definedName>
    <definedName name="bx">#REF!</definedName>
    <definedName name="C.1.1..Phat_tuyen">#REF!</definedName>
    <definedName name="C.1.10..VC_Thu_cong_CG">#REF!</definedName>
    <definedName name="C.1.2..Chat_cay_thu_cong">#REF!</definedName>
    <definedName name="C.1.3..Chat_cay_may">#REF!</definedName>
    <definedName name="C.1.4..Dao_goc_cay">#REF!</definedName>
    <definedName name="C.1.5..Lam_duong_tam">#REF!</definedName>
    <definedName name="C.1.6..Lam_cau_tam">#REF!</definedName>
    <definedName name="C.1.7..Rai_da_chong_lun">#REF!</definedName>
    <definedName name="C.1.8..Lam_kho_tam">#REF!</definedName>
    <definedName name="C.1.8..San_mat_bang">#REF!</definedName>
    <definedName name="C.2.1..VC_Thu_cong">#REF!</definedName>
    <definedName name="C.2.2..VC_T_cong_CG">#REF!</definedName>
    <definedName name="C.2.3..Boc_do">#REF!</definedName>
    <definedName name="C.3.1..Dao_dat_mong_cot">#REF!</definedName>
    <definedName name="C.3.2..Dao_dat_de_dap">#REF!</definedName>
    <definedName name="C.3.3..Dap_dat_mong">#REF!</definedName>
    <definedName name="C.3.4..Dao_dap_TDia">#REF!</definedName>
    <definedName name="C.3.5..Dap_bo_bao">#REF!</definedName>
    <definedName name="C.3.6..Bom_tat_nuoc">#REF!</definedName>
    <definedName name="C.3.7..Dao_bun">#REF!</definedName>
    <definedName name="C.3.8..Dap_cat_CT">#REF!</definedName>
    <definedName name="C.3.9..Dao_pha_da">#REF!</definedName>
    <definedName name="C.4.1.Cot_thep">#REF!</definedName>
    <definedName name="C.4.2..Van_khuon">#REF!</definedName>
    <definedName name="C.4.3..Be_tong">#REF!</definedName>
    <definedName name="C.4.4..Lap_BT_D.San">#REF!</definedName>
    <definedName name="C.4.5..Xay_da_hoc">#REF!</definedName>
    <definedName name="C.4.6..Dong_coc">#REF!</definedName>
    <definedName name="C.4.7..Quet_Bi_tum">#REF!</definedName>
    <definedName name="C.5.1..Lap_cot_thep">#REF!</definedName>
    <definedName name="C.5.2..Lap_cot_BT">#REF!</definedName>
    <definedName name="C.5.3..Lap_dat_xa">#REF!</definedName>
    <definedName name="C.5.4..Lap_tiep_dia">#REF!</definedName>
    <definedName name="C.5.5..Son_sat_thep">#REF!</definedName>
    <definedName name="C.6.1..Lap_su_dung">#REF!</definedName>
    <definedName name="C.6.2..Lap_su_CS">#REF!</definedName>
    <definedName name="C.6.3..Su_chuoi_do">#REF!</definedName>
    <definedName name="C.6.4..Su_chuoi_neo">#REF!</definedName>
    <definedName name="C.6.5..Lap_phu_kien">#REF!</definedName>
    <definedName name="C.6.6..Ep_noi_day">#REF!</definedName>
    <definedName name="C.6.7..KD_vuot_CN">#REF!</definedName>
    <definedName name="C.6.8..Rai_cang_day">#REF!</definedName>
    <definedName name="C.6.9..Cap_quang">#REF!</definedName>
    <definedName name="C.nhanhP.Nam">#REF!</definedName>
    <definedName name="C.TBomMin">#REF!</definedName>
    <definedName name="C_">#REF!</definedName>
    <definedName name="C_1111">#REF!</definedName>
    <definedName name="C_1112">#REF!</definedName>
    <definedName name="C_1121">#REF!</definedName>
    <definedName name="C_1122">#REF!</definedName>
    <definedName name="C_1131">#REF!</definedName>
    <definedName name="C_1132">#REF!</definedName>
    <definedName name="C_131">#REF!</definedName>
    <definedName name="C_1331">#REF!</definedName>
    <definedName name="C_1332">#REF!</definedName>
    <definedName name="C_1338">#REF!</definedName>
    <definedName name="C_1388">#REF!</definedName>
    <definedName name="C_139">#REF!</definedName>
    <definedName name="C_141">#REF!</definedName>
    <definedName name="C_1421">#REF!</definedName>
    <definedName name="C_1422">#REF!</definedName>
    <definedName name="C_144">#REF!</definedName>
    <definedName name="C_152">#REF!</definedName>
    <definedName name="C_1531">#REF!</definedName>
    <definedName name="C_1532">#REF!</definedName>
    <definedName name="C_154">#REF!</definedName>
    <definedName name="C_155">#REF!</definedName>
    <definedName name="C_156">#REF!</definedName>
    <definedName name="C_2111">#REF!</definedName>
    <definedName name="C_2112">#REF!</definedName>
    <definedName name="C_2113">#REF!</definedName>
    <definedName name="C_2114">#REF!</definedName>
    <definedName name="C_2115">#REF!</definedName>
    <definedName name="C_2118">#REF!</definedName>
    <definedName name="C_2131">#REF!</definedName>
    <definedName name="C_2132">#REF!</definedName>
    <definedName name="C_2134">#REF!</definedName>
    <definedName name="C_2138">#REF!</definedName>
    <definedName name="C_2141">#REF!</definedName>
    <definedName name="C_2142">#REF!</definedName>
    <definedName name="C_2143">#REF!</definedName>
    <definedName name="C_2411">#REF!</definedName>
    <definedName name="C_244">#REF!</definedName>
    <definedName name="C_311">#REF!</definedName>
    <definedName name="C_315">#REF!</definedName>
    <definedName name="C_331">#REF!</definedName>
    <definedName name="C_33311">#REF!</definedName>
    <definedName name="C_33312">#REF!</definedName>
    <definedName name="C_3333">#REF!</definedName>
    <definedName name="C_3334">#REF!</definedName>
    <definedName name="C_3337">#REF!</definedName>
    <definedName name="C_3338">#REF!</definedName>
    <definedName name="C_3339">#REF!</definedName>
    <definedName name="C_334">#REF!</definedName>
    <definedName name="C_3383">#REF!</definedName>
    <definedName name="C_3384">#REF!</definedName>
    <definedName name="C_3388">#REF!</definedName>
    <definedName name="C_411">#REF!</definedName>
    <definedName name="C_412">#REF!</definedName>
    <definedName name="C_413">#REF!</definedName>
    <definedName name="C_415">#REF!</definedName>
    <definedName name="C_416">#REF!</definedName>
    <definedName name="C_4211">#REF!</definedName>
    <definedName name="C_4212">#REF!</definedName>
    <definedName name="C_441">#REF!</definedName>
    <definedName name="C_5111">#REF!</definedName>
    <definedName name="C_621">#REF!</definedName>
    <definedName name="C_622">#REF!</definedName>
    <definedName name="C_6271">#REF!</definedName>
    <definedName name="C_6272">#REF!</definedName>
    <definedName name="C_6273">#REF!</definedName>
    <definedName name="C_6274">#REF!</definedName>
    <definedName name="C_6277">#REF!</definedName>
    <definedName name="C_6278">#REF!</definedName>
    <definedName name="C_632">#REF!</definedName>
    <definedName name="C_6412">#REF!</definedName>
    <definedName name="C_6417">#REF!</definedName>
    <definedName name="C_6421">#REF!</definedName>
    <definedName name="C_6422">#REF!</definedName>
    <definedName name="C_6423">#REF!</definedName>
    <definedName name="C_6424">#REF!</definedName>
    <definedName name="C_6425">#REF!</definedName>
    <definedName name="C_6427">#REF!</definedName>
    <definedName name="C_6428">#REF!</definedName>
    <definedName name="C_711">#REF!</definedName>
    <definedName name="C_721">#REF!</definedName>
    <definedName name="C_811">#REF!</definedName>
    <definedName name="C_821">#REF!</definedName>
    <definedName name="C_911">#REF!</definedName>
    <definedName name="C_GTGTKT">#REF!</definedName>
    <definedName name="c_k">#REF!</definedName>
    <definedName name="C_LENGTH">#REF!</definedName>
    <definedName name="c_n">#REF!</definedName>
    <definedName name="C_NPT">#REF!</definedName>
    <definedName name="C_P">#REF!</definedName>
    <definedName name="C_TG">#REF!</definedName>
    <definedName name="C_TM">#REF!</definedName>
    <definedName name="C_TSCD">#REF!</definedName>
    <definedName name="C_TSLD">#REF!</definedName>
    <definedName name="C_V">#REF!</definedName>
    <definedName name="C_WIDTH">#REF!</definedName>
    <definedName name="C2.7">#REF!</definedName>
    <definedName name="C3.0">#REF!</definedName>
    <definedName name="C3.5">#REF!</definedName>
    <definedName name="C3.7">#REF!</definedName>
    <definedName name="C4.0">#REF!</definedName>
    <definedName name="c5.">#REF!</definedName>
    <definedName name="ca">#REF!</definedName>
    <definedName name="ca.1111">#REF!</definedName>
    <definedName name="ca.1111.th">#REF!</definedName>
    <definedName name="CA_PTVT">#REF!</definedName>
    <definedName name="cac">#REF!</definedName>
    <definedName name="CACAU">298161</definedName>
    <definedName name="Cachdienchuoi">#REF!</definedName>
    <definedName name="Cachdiendung">#REF!</definedName>
    <definedName name="Cachdienhaap">#REF!</definedName>
    <definedName name="CAMTC">#REF!</definedName>
    <definedName name="CanBQL">#REF!</definedName>
    <definedName name="CanLePhi">#REF!</definedName>
    <definedName name="CanMT">#REF!</definedName>
    <definedName name="cao">#REF!</definedName>
    <definedName name="cap">#REF!</definedName>
    <definedName name="Cap_DUL_doc_B">#REF!</definedName>
    <definedName name="CAP_DUL_ngang_B">#REF!</definedName>
    <definedName name="cap0.7">#REF!</definedName>
    <definedName name="CAP3BABE">#REF!</definedName>
    <definedName name="Capngam">#REF!</definedName>
    <definedName name="capphoithiennhien">#REF!</definedName>
    <definedName name="CAPT_2">#REF!</definedName>
    <definedName name="CAPT_3">#REF!</definedName>
    <definedName name="CAPT_4">#REF!</definedName>
    <definedName name="CAPT_5">#REF!</definedName>
    <definedName name="CAPT_6">#REF!</definedName>
    <definedName name="CAPT_7">#REF!</definedName>
    <definedName name="CAPT_8">#REF!</definedName>
    <definedName name="CAPT_9">#REF!</definedName>
    <definedName name="casing">#N/A</definedName>
    <definedName name="catchuan">#REF!</definedName>
    <definedName name="catdap">#N/A</definedName>
    <definedName name="Category_All">#REF!</definedName>
    <definedName name="cathatnho">#REF!</definedName>
    <definedName name="CATIN">#N/A</definedName>
    <definedName name="CATJYOU">#N/A</definedName>
    <definedName name="catm">#REF!</definedName>
    <definedName name="catmin">#REF!</definedName>
    <definedName name="catn">#REF!</definedName>
    <definedName name="catnen">#REF!</definedName>
    <definedName name="catong">#N/A</definedName>
    <definedName name="CATREC">#N/A</definedName>
    <definedName name="catsan">#REF!</definedName>
    <definedName name="CATSYU">#N/A</definedName>
    <definedName name="catthep">#N/A</definedName>
    <definedName name="catuon">#N/A</definedName>
    <definedName name="catvang">#REF!</definedName>
    <definedName name="catxay">#REF!</definedName>
    <definedName name="Cau_DaiTu">#REF!</definedName>
    <definedName name="Cau_MaiDich">#REF!</definedName>
    <definedName name="cau_nho">#REF!</definedName>
    <definedName name="Cau_ThanhXuan">#REF!</definedName>
    <definedName name="caubanhhoi10">#REF!</definedName>
    <definedName name="caubanhhoi16">#REF!</definedName>
    <definedName name="caubanhhoi25">#REF!</definedName>
    <definedName name="caubanhhoi3">#REF!</definedName>
    <definedName name="caubanhhoi4">#REF!</definedName>
    <definedName name="caubanhhoi40">#REF!</definedName>
    <definedName name="caubanhhoi5">#REF!</definedName>
    <definedName name="caubanhhoi6">#REF!</definedName>
    <definedName name="caubanhhoi65">#REF!</definedName>
    <definedName name="caubanhhoi7">#REF!</definedName>
    <definedName name="caubanhhoi8">#REF!</definedName>
    <definedName name="caubanhhoi90">#REF!</definedName>
    <definedName name="caubanhxich10">#REF!</definedName>
    <definedName name="caubanhxich100">#REF!</definedName>
    <definedName name="caubanhxich16">#REF!</definedName>
    <definedName name="caubanhxich25">#REF!</definedName>
    <definedName name="caubanhxich28">#REF!</definedName>
    <definedName name="caubanhxich40">#REF!</definedName>
    <definedName name="caubanhxich5">#REF!</definedName>
    <definedName name="caubanhxich50">#REF!</definedName>
    <definedName name="caubanhxich63">#REF!</definedName>
    <definedName name="caubanhxich7">#REF!</definedName>
    <definedName name="cauthap10">#REF!</definedName>
    <definedName name="cauthap12">#REF!</definedName>
    <definedName name="cauthap15">#REF!</definedName>
    <definedName name="cauthap20">#REF!</definedName>
    <definedName name="cauthap25">#REF!</definedName>
    <definedName name="cauthap3">#REF!</definedName>
    <definedName name="cauthap30">#REF!</definedName>
    <definedName name="cauthap40">#REF!</definedName>
    <definedName name="cauthap5">#REF!</definedName>
    <definedName name="cauthap50">#REF!</definedName>
    <definedName name="cauthap8">#REF!</definedName>
    <definedName name="cay">#REF!</definedName>
    <definedName name="caychong">#REF!</definedName>
    <definedName name="CayXanh">#REF!</definedName>
    <definedName name="cayxoi108">#N/A</definedName>
    <definedName name="cayxoi110">#N/A</definedName>
    <definedName name="cayxoi75">#N/A</definedName>
    <definedName name="CB">#REF!</definedName>
    <definedName name="CBA35HT">#REF!</definedName>
    <definedName name="CBA50HT">#REF!</definedName>
    <definedName name="CBA70HT">#REF!</definedName>
    <definedName name="CBE50M">#REF!</definedName>
    <definedName name="CBPT">#REF!</definedName>
    <definedName name="CBPT_2">#REF!</definedName>
    <definedName name="CBPT_3">#REF!</definedName>
    <definedName name="CBPT_4">#REF!</definedName>
    <definedName name="CBPT_5">#REF!</definedName>
    <definedName name="CBPT_6">#REF!</definedName>
    <definedName name="CBPT_7">#REF!</definedName>
    <definedName name="CBPT_8">#REF!</definedName>
    <definedName name="CBPT_9">#REF!</definedName>
    <definedName name="ccc" hidden="1">{"'Sheet1'!$L$16"}</definedName>
    <definedName name="cch">#REF!</definedName>
    <definedName name="cchong">#REF!</definedName>
    <definedName name="CCS">#REF!</definedName>
    <definedName name="CCT">#REF!</definedName>
    <definedName name="CDAY">#REF!</definedName>
    <definedName name="CDBT">#REF!</definedName>
    <definedName name="CDCK">#REF!</definedName>
    <definedName name="CDCN">#REF!</definedName>
    <definedName name="CDCT">#REF!</definedName>
    <definedName name="CDCTK">#REF!</definedName>
    <definedName name="CDCU">#REF!</definedName>
    <definedName name="CDD">#REF!</definedName>
    <definedName name="CDDD1PHA">#REF!</definedName>
    <definedName name="CDDD3PHA">#REF!</definedName>
    <definedName name="CDHT">#REF!</definedName>
    <definedName name="cdkt">#REF!</definedName>
    <definedName name="CDNDT">#REF!</definedName>
    <definedName name="CDNU">#REF!</definedName>
    <definedName name="Cdnum">#REF!</definedName>
    <definedName name="Cdo_8bat">#REF!</definedName>
    <definedName name="Cdo_TK50">#REF!</definedName>
    <definedName name="cdps">#REF!</definedName>
    <definedName name="CDT">#REF!</definedName>
    <definedName name="CDVAÄN_CHUYEÅN">#REF!</definedName>
    <definedName name="CDVC">#REF!</definedName>
    <definedName name="Céng">#REF!</definedName>
    <definedName name="cfc">#REF!</definedName>
    <definedName name="cfk">#REF!</definedName>
    <definedName name="CH">#REF!</definedName>
    <definedName name="chay1">#REF!</definedName>
    <definedName name="chay10">#REF!</definedName>
    <definedName name="chay2">#REF!</definedName>
    <definedName name="chay3">#REF!</definedName>
    <definedName name="chay4">#REF!</definedName>
    <definedName name="chay5">#REF!</definedName>
    <definedName name="chay6">#REF!</definedName>
    <definedName name="chay7">#REF!</definedName>
    <definedName name="chay8">#REF!</definedName>
    <definedName name="chay9">#REF!</definedName>
    <definedName name="Check_ATB">#REF!</definedName>
    <definedName name="Check_Levlling">#REF!</definedName>
    <definedName name="chi_tiÕt_vËt_liÖu___nh_n_c_ng___m_y_thi_c_ng">#REF!</definedName>
    <definedName name="ChieuSang">#REF!</definedName>
    <definedName name="chilk" hidden="1">{"'Sheet1'!$L$16"}</definedName>
    <definedName name="Chin">#REF!</definedName>
    <definedName name="CHIÕt_TÝnh_0_4_II">#REF!</definedName>
    <definedName name="ChiPhiChung">#REF!</definedName>
    <definedName name="chiphituvan">#REF!</definedName>
    <definedName name="CHIPHIVANCHUYEN">#REF!</definedName>
    <definedName name="chitietdao">#REF!</definedName>
    <definedName name="chk">#REF!</definedName>
    <definedName name="chl" hidden="1">{"'Sheet1'!$L$16"}</definedName>
    <definedName name="choiquet">#N/A</definedName>
    <definedName name="chon">#REF!</definedName>
    <definedName name="chon1">#REF!</definedName>
    <definedName name="chon2">#REF!</definedName>
    <definedName name="chon3">#REF!</definedName>
    <definedName name="ChonA">#REF!</definedName>
    <definedName name="CHORABOCBO">#REF!</definedName>
    <definedName name="Chs_bq">#REF!</definedName>
    <definedName name="Chsau">#REF!</definedName>
    <definedName name="chuc1">#REF!</definedName>
    <definedName name="chung">66</definedName>
    <definedName name="Chupdaucapcongotnong">#REF!</definedName>
    <definedName name="chuyen" hidden="1">{"'Sheet1'!$L$16"}</definedName>
    <definedName name="CI_PTVT">#REF!</definedName>
    <definedName name="City">#REF!</definedName>
    <definedName name="CK">#REF!</definedName>
    <definedName name="ckn">#N/A</definedName>
    <definedName name="ckna">#N/A</definedName>
    <definedName name="CL">#REF!</definedName>
    <definedName name="Class_1">#REF!</definedName>
    <definedName name="Class_2">#REF!</definedName>
    <definedName name="Class_3">#REF!</definedName>
    <definedName name="Class_4">#REF!</definedName>
    <definedName name="Class_5">#REF!</definedName>
    <definedName name="ClayNden">#REF!</definedName>
    <definedName name="clea">#REF!</definedName>
    <definedName name="CLECH_0.4">#REF!</definedName>
    <definedName name="CLECT">#REF!</definedName>
    <definedName name="CLGia">#REF!</definedName>
    <definedName name="CLIEOS">#REF!</definedName>
    <definedName name="CLVC3">0.1</definedName>
    <definedName name="CLVC35">#REF!</definedName>
    <definedName name="CLVCTB">#REF!</definedName>
    <definedName name="cmc">#REF!</definedName>
    <definedName name="cn">#REF!</definedName>
    <definedName name="cN_fix">#REF!</definedName>
    <definedName name="CN_RC1">#REF!</definedName>
    <definedName name="CN_RC2">#REF!</definedName>
    <definedName name="CN_Rnha">#REF!</definedName>
    <definedName name="CN_Rs">#REF!</definedName>
    <definedName name="CNC">#REF!</definedName>
    <definedName name="CND">#REF!</definedName>
    <definedName name="cNden">#REF!</definedName>
    <definedName name="cne">#REF!</definedName>
    <definedName name="Cneo_8bat">#REF!</definedName>
    <definedName name="Cneo_TK50">#REF!</definedName>
    <definedName name="CNG">#REF!</definedName>
    <definedName name="Co">#REF!</definedName>
    <definedName name="co.">#REF!</definedName>
    <definedName name="co..">#REF!</definedName>
    <definedName name="COC_1.2">#REF!</definedName>
    <definedName name="Coc_2m">#REF!</definedName>
    <definedName name="Cocbetong">#REF!</definedName>
    <definedName name="cocbtct">#REF!</definedName>
    <definedName name="cocot">#REF!</definedName>
    <definedName name="cocott">#REF!</definedName>
    <definedName name="COCTIEU">#REF!</definedName>
    <definedName name="CocTieu_Bienbao">#REF!</definedName>
    <definedName name="coctre">#REF!</definedName>
    <definedName name="cocvt">#N/A</definedName>
    <definedName name="Code" hidden="1">#REF!</definedName>
    <definedName name="code2">#REF!</definedName>
    <definedName name="code3">#REF!</definedName>
    <definedName name="code4">#REF!</definedName>
    <definedName name="Cöï_ly_vaän_chuyeãn">#REF!</definedName>
    <definedName name="CÖÏ_LY_VAÄN_CHUYEÅN">#REF!</definedName>
    <definedName name="Combined_A">#N/A</definedName>
    <definedName name="Combined_B">#N/A</definedName>
    <definedName name="COMMON">#REF!</definedName>
    <definedName name="comong">#REF!</definedName>
    <definedName name="Company">#REF!</definedName>
    <definedName name="CON_DUCT">#REF!</definedName>
    <definedName name="CON_EQP_COS">#REF!</definedName>
    <definedName name="CON_EQP_COST">#REF!</definedName>
    <definedName name="cong">#N/A</definedName>
    <definedName name="Cong_HM_DTCT">#REF!</definedName>
    <definedName name="Cong_M_DTCT">#REF!</definedName>
    <definedName name="Cong_NC_DTCT">#REF!</definedName>
    <definedName name="Cong_VL_DTCT">#REF!</definedName>
    <definedName name="congbengam">#REF!</definedName>
    <definedName name="congbenuoc">#REF!</definedName>
    <definedName name="congcoc">#REF!</definedName>
    <definedName name="congcocot">#REF!</definedName>
    <definedName name="congcocott">#REF!</definedName>
    <definedName name="congcomong">#REF!</definedName>
    <definedName name="congcottron">#REF!</definedName>
    <definedName name="congcotvuong">#REF!</definedName>
    <definedName name="congdam">#REF!</definedName>
    <definedName name="congdan1">#REF!</definedName>
    <definedName name="congdan2">#REF!</definedName>
    <definedName name="congdandusan">#REF!</definedName>
    <definedName name="conghop">#REF!</definedName>
    <definedName name="conglanhto">#REF!</definedName>
    <definedName name="congmong">#REF!</definedName>
    <definedName name="congmongbang">#REF!</definedName>
    <definedName name="congmongdon">#REF!</definedName>
    <definedName name="CONGPA1" hidden="1">{"'Sheet1'!$L$16"}</definedName>
    <definedName name="congpanen">#REF!</definedName>
    <definedName name="congsan">#REF!</definedName>
    <definedName name="congthang">#REF!</definedName>
    <definedName name="CongVattu">#REF!</definedName>
    <definedName name="conroom">#REF!</definedName>
    <definedName name="CONST_EQ">#REF!</definedName>
    <definedName name="CONT">#REF!</definedName>
    <definedName name="coppha">#REF!</definedName>
    <definedName name="Cos_tec">#REF!</definedName>
    <definedName name="Cost">#REF!</definedName>
    <definedName name="cot7.5">#REF!</definedName>
    <definedName name="cot8.5">#REF!</definedName>
    <definedName name="CotBTtronVuong">#REF!</definedName>
    <definedName name="cotdo">#REF!</definedName>
    <definedName name="CotM">#REF!</definedName>
    <definedName name="Cotsatma">9726</definedName>
    <definedName name="CotSau">#REF!</definedName>
    <definedName name="Cotthepma">9726</definedName>
    <definedName name="cottron">#REF!</definedName>
    <definedName name="cotvuong">#REF!</definedName>
    <definedName name="COÙ">#REF!</definedName>
    <definedName name="Country">#REF!</definedName>
    <definedName name="counxlkcs">#REF!</definedName>
    <definedName name="couxlkcs">#REF!</definedName>
    <definedName name="couxlkd">#REF!</definedName>
    <definedName name="couxlkh">#REF!</definedName>
    <definedName name="couxlktnl">#REF!</definedName>
    <definedName name="couxlkttv">#REF!</definedName>
    <definedName name="couxlpxsx">#REF!</definedName>
    <definedName name="couxltc">#REF!</definedName>
    <definedName name="COVER">#REF!</definedName>
    <definedName name="CP" hidden="1">#REF!</definedName>
    <definedName name="cp.1">#REF!</definedName>
    <definedName name="cp.2">#REF!</definedName>
    <definedName name="cp0x4">#REF!</definedName>
    <definedName name="cpc">#REF!</definedName>
    <definedName name="cpcat">#REF!</definedName>
    <definedName name="cpcc">#REF!</definedName>
    <definedName name="cpcd">#REF!</definedName>
    <definedName name="cpddhh">#REF!</definedName>
    <definedName name="CPHA">#REF!</definedName>
    <definedName name="CPK">#REF!</definedName>
    <definedName name="cpmtc">#REF!</definedName>
    <definedName name="cpnc">#REF!</definedName>
    <definedName name="cps">#REF!</definedName>
    <definedName name="CPT">#REF!</definedName>
    <definedName name="CPTB">#REF!</definedName>
    <definedName name="CPTK">#REF!</definedName>
    <definedName name="cptt">#REF!</definedName>
    <definedName name="CPVC100">#REF!</definedName>
    <definedName name="CPVC35">#REF!</definedName>
    <definedName name="cpvl">#REF!</definedName>
    <definedName name="CQM">#REF!</definedName>
    <definedName name="CRD">#REF!</definedName>
    <definedName name="CRIT1">#REF!</definedName>
    <definedName name="CRIT10">#REF!</definedName>
    <definedName name="CRIT2">#REF!</definedName>
    <definedName name="CRIT3">#REF!</definedName>
    <definedName name="CRIT4">#REF!</definedName>
    <definedName name="CRIT5">#REF!</definedName>
    <definedName name="CRIT6">#REF!</definedName>
    <definedName name="CRIT7">#REF!</definedName>
    <definedName name="CRIT8">#REF!</definedName>
    <definedName name="CRIT9">#REF!</definedName>
    <definedName name="CRITINST">#REF!</definedName>
    <definedName name="CRITPURC">#REF!</definedName>
    <definedName name="CropEstablishmentWage">#REF!</definedName>
    <definedName name="CropManagementWage">#REF!</definedName>
    <definedName name="CRS">#REF!</definedName>
    <definedName name="CS">#REF!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80">#REF!</definedName>
    <definedName name="CS_80S">#REF!</definedName>
    <definedName name="CS_STD">#REF!</definedName>
    <definedName name="CS_XS">#REF!</definedName>
    <definedName name="CS_XXS">#REF!</definedName>
    <definedName name="csd3p">#REF!</definedName>
    <definedName name="csddg1p">#REF!</definedName>
    <definedName name="csddt1p">#REF!</definedName>
    <definedName name="csht3p">#REF!</definedName>
    <definedName name="CSMBA">#REF!</definedName>
    <definedName name="ct" hidden="1">{"'Sheet1'!$L$16"}</definedName>
    <definedName name="CT_50">#REF!</definedName>
    <definedName name="CT_KSTK">#REF!</definedName>
    <definedName name="CT_MCX">#REF!</definedName>
    <definedName name="CT0.4">#REF!</definedName>
    <definedName name="CTBL">#REF!</definedName>
    <definedName name="CTCT">#REF!</definedName>
    <definedName name="CTCT1" hidden="1">{"'Sheet1'!$L$16"}</definedName>
    <definedName name="ctdn9697">#REF!</definedName>
    <definedName name="CTDZ">#REF!</definedName>
    <definedName name="CTDz35">#REF!</definedName>
    <definedName name="ctiep">#REF!</definedName>
    <definedName name="CTIET">#REF!</definedName>
    <definedName name="ctieu" hidden="1">{"'Sheet1'!$L$16"}</definedName>
    <definedName name="ctmai">#REF!</definedName>
    <definedName name="CTN">#REF!</definedName>
    <definedName name="ctong">#REF!</definedName>
    <definedName name="ctr">#REF!</definedName>
    <definedName name="CTRAM">#REF!</definedName>
    <definedName name="ctre">#REF!</definedName>
    <definedName name="CTTAICHO">#REF!</definedName>
    <definedName name="CTY_TNHH_SX_TM__NHÖ_QUYEÀN">#N/A</definedName>
    <definedName name="cu">#REF!</definedName>
    <definedName name="CU_LY">#REF!</definedName>
    <definedName name="CU_LY_VAN_CHUYEN_GIA_QUYEN">#REF!</definedName>
    <definedName name="CU_LY_VAN_CHUYEN_THU_CONG">#REF!</definedName>
    <definedName name="cuaong">#N/A</definedName>
    <definedName name="CuLy">#REF!</definedName>
    <definedName name="CuLy_Q">#REF!</definedName>
    <definedName name="CumXaQuangKheBaBe">#REF!</definedName>
    <definedName name="CumXaTanAnNaRi">#REF!</definedName>
    <definedName name="CumXaThanhMaiChoMoi">#REF!</definedName>
    <definedName name="cun">#REF!</definedName>
    <definedName name="cuoc_vc">#REF!</definedName>
    <definedName name="CuocVC">#REF!</definedName>
    <definedName name="cuond">#REF!</definedName>
    <definedName name="Cuong" hidden="1">{"'Sheet1'!$L$16"}</definedName>
    <definedName name="cuonong">#N/A</definedName>
    <definedName name="CURRENCY">#REF!</definedName>
    <definedName name="Currency_tec">#REF!</definedName>
    <definedName name="cutram">#REF!</definedName>
    <definedName name="CVC">#REF!</definedName>
    <definedName name="CVC_Q">#REF!</definedName>
    <definedName name="CX">#REF!</definedName>
    <definedName name="cxm">#REF!</definedName>
    <definedName name="d" hidden="1">{"'Sheet1'!$L$16"}</definedName>
    <definedName name="Ð">#N/A</definedName>
    <definedName name="d_">#REF!</definedName>
    <definedName name="D_7101A_B">#REF!</definedName>
    <definedName name="D_L">#REF!</definedName>
    <definedName name="D_n">#REF!</definedName>
    <definedName name="d0.5">#REF!</definedName>
    <definedName name="d05x1">#REF!</definedName>
    <definedName name="d1.2">#REF!</definedName>
    <definedName name="d1_">#REF!</definedName>
    <definedName name="d1A">#REF!</definedName>
    <definedName name="D1Z">#REF!</definedName>
    <definedName name="d2.4">#REF!</definedName>
    <definedName name="d2_">#REF!</definedName>
    <definedName name="d2A">#REF!</definedName>
    <definedName name="d3_">#REF!</definedName>
    <definedName name="d3A">#REF!</definedName>
    <definedName name="d4.6">#REF!</definedName>
    <definedName name="d4A">#REF!</definedName>
    <definedName name="D4Z">#REF!</definedName>
    <definedName name="d6.8">#REF!</definedName>
    <definedName name="da0.5x1">#REF!</definedName>
    <definedName name="da05.1">#REF!</definedName>
    <definedName name="da1.2">#REF!</definedName>
    <definedName name="da1x0.5">#N/A</definedName>
    <definedName name="da1x22">#REF!</definedName>
    <definedName name="da1x23">#REF!</definedName>
    <definedName name="da1x24">#REF!</definedName>
    <definedName name="da1x25">#REF!</definedName>
    <definedName name="da2.4">#REF!</definedName>
    <definedName name="da4.6">#REF!</definedName>
    <definedName name="da4x7">#REF!</definedName>
    <definedName name="da5x7">#REF!</definedName>
    <definedName name="DACAN">#REF!</definedName>
    <definedName name="dacat">#N/A</definedName>
    <definedName name="dah">#REF!</definedName>
    <definedName name="dahb">#REF!</definedName>
    <definedName name="dahg">#REF!</definedName>
    <definedName name="dahnlt">#REF!</definedName>
    <definedName name="dam">#REF!</definedName>
    <definedName name="dam_24">#REF!</definedName>
    <definedName name="dama">#REF!</definedName>
    <definedName name="damban0.4">#REF!</definedName>
    <definedName name="damban0.6">#REF!</definedName>
    <definedName name="damban0.8">#REF!</definedName>
    <definedName name="damban1">#N/A</definedName>
    <definedName name="dambaoGT">#REF!</definedName>
    <definedName name="damcanh1">#REF!</definedName>
    <definedName name="damchancuu5.5">#REF!</definedName>
    <definedName name="damchancuu9">#REF!</definedName>
    <definedName name="damdui0.6">#REF!</definedName>
    <definedName name="damdui0.8">#REF!</definedName>
    <definedName name="damdui1">#REF!</definedName>
    <definedName name="damdui2.8">#REF!</definedName>
    <definedName name="DamNgang">#REF!</definedName>
    <definedName name="damrung15">#REF!</definedName>
    <definedName name="damrung18">#REF!</definedName>
    <definedName name="damrung8">#REF!</definedName>
    <definedName name="damtay60">#REF!</definedName>
    <definedName name="damtay80">#REF!</definedName>
    <definedName name="DANCUPHOMOI">#REF!</definedName>
    <definedName name="danducsan">#REF!</definedName>
    <definedName name="DANHMUCVN">#REF!</definedName>
    <definedName name="dao">#REF!</definedName>
    <definedName name="DAO_DAT">#REF!</definedName>
    <definedName name="dao0.4">#N/A</definedName>
    <definedName name="dao0.6">#N/A</definedName>
    <definedName name="dao0.8">#N/A</definedName>
    <definedName name="dao1.2">#N/A</definedName>
    <definedName name="dao1.25">#N/A</definedName>
    <definedName name="DAOBUN">#REF!</definedName>
    <definedName name="DAODA">#REF!</definedName>
    <definedName name="DAODAT">#REF!</definedName>
    <definedName name="DAOMAY">#REF!</definedName>
    <definedName name="DapChoTinhChoMoi">#REF!</definedName>
    <definedName name="dapdbm1">#REF!</definedName>
    <definedName name="dapdbm2">#REF!</definedName>
    <definedName name="DapLangSanNaRi">#REF!</definedName>
    <definedName name="DapLuongThuongNaRi">#REF!</definedName>
    <definedName name="DAPTC">#REF!</definedName>
    <definedName name="DAPTONGCHAO">#REF!</definedName>
    <definedName name="DAT">#REF!</definedName>
    <definedName name="data">#REF!</definedName>
    <definedName name="DATA_DATA2_List">#REF!</definedName>
    <definedName name="data1" hidden="1">#REF!</definedName>
    <definedName name="Data11">#REF!</definedName>
    <definedName name="data2">#REF!</definedName>
    <definedName name="data3" hidden="1">#REF!</definedName>
    <definedName name="Data41">#REF!</definedName>
    <definedName name="_xlnm.Database">#REF!</definedName>
    <definedName name="DATATKDT">#REF!</definedName>
    <definedName name="DATDAO">#REF!</definedName>
    <definedName name="datdo">#REF!</definedName>
    <definedName name="dathai">#REF!</definedName>
    <definedName name="datnen">#REF!</definedName>
    <definedName name="DATSATTHD">#REF!</definedName>
    <definedName name="Daucapcongotnong">#REF!</definedName>
    <definedName name="Daucaplapdattrongvangoainha">#REF!</definedName>
    <definedName name="DaucotdongcuaUc">#REF!</definedName>
    <definedName name="Daucotdongnhom">#REF!</definedName>
    <definedName name="dauma">#REF!</definedName>
    <definedName name="daunoi">#REF!</definedName>
    <definedName name="Daunoinhomdong">#REF!</definedName>
    <definedName name="day">#REF!</definedName>
    <definedName name="dayAE35">#REF!</definedName>
    <definedName name="dayAE50">#REF!</definedName>
    <definedName name="dayAE70">#REF!</definedName>
    <definedName name="dayAE95">#REF!</definedName>
    <definedName name="dayccham">#REF!</definedName>
    <definedName name="DayCEV">#REF!</definedName>
    <definedName name="daychay">#N/A</definedName>
    <definedName name="daydien">#REF!</definedName>
    <definedName name="daymong">#REF!</definedName>
    <definedName name="dayno">#REF!</definedName>
    <definedName name="dba">#REF!</definedName>
    <definedName name="dban">#REF!</definedName>
    <definedName name="DBASE">#REF!</definedName>
    <definedName name="DBGT">#REF!</definedName>
    <definedName name="dbhdkx12.5">#REF!</definedName>
    <definedName name="dbhdkx18">#REF!</definedName>
    <definedName name="dbhdkx25">#REF!</definedName>
    <definedName name="dbhdkx26.5">#REF!</definedName>
    <definedName name="dbhdkx9">#REF!</definedName>
    <definedName name="dbhth16">#REF!</definedName>
    <definedName name="dbhth17.5">#REF!</definedName>
    <definedName name="dbhth25">#REF!</definedName>
    <definedName name="dbln">#REF!</definedName>
    <definedName name="dbs">#REF!</definedName>
    <definedName name="DBT">#REF!</definedName>
    <definedName name="DBULLVA">#REF!</definedName>
    <definedName name="dc">#REF!</definedName>
    <definedName name="dche">#REF!</definedName>
    <definedName name="DCL_22">12117600</definedName>
    <definedName name="DCL_35">25490000</definedName>
    <definedName name="DÇm_33">#REF!</definedName>
    <definedName name="dctc35">#REF!</definedName>
    <definedName name="DD">#REF!</definedName>
    <definedName name="ddabm">#REF!</definedName>
    <definedName name="ddam">#REF!</definedName>
    <definedName name="ddbm500">#REF!</definedName>
    <definedName name="ddd" hidden="1">{"'Sheet1'!$L$16"}</definedName>
    <definedName name="dden">#REF!</definedName>
    <definedName name="DDHT">#REF!</definedName>
    <definedName name="DDM">#REF!</definedName>
    <definedName name="de">#REF!</definedName>
    <definedName name="deA">#REF!</definedName>
    <definedName name="dec" hidden="1">{"Offgrid",#N/A,FALSE,"OFFGRID";"Region",#N/A,FALSE,"REGION";"Offgrid -2",#N/A,FALSE,"OFFGRID";"WTP",#N/A,FALSE,"WTP";"WTP -2",#N/A,FALSE,"WTP";"Project",#N/A,FALSE,"PROJECT";"Summary -2",#N/A,FALSE,"SUMMARY"}</definedName>
    <definedName name="Delta">#N/A</definedName>
    <definedName name="den_bu">#REF!</definedName>
    <definedName name="denbu">#REF!</definedName>
    <definedName name="DenDK" hidden="1">{"'Sheet1'!$L$16"}</definedName>
    <definedName name="DENEO">#REF!</definedName>
    <definedName name="DESC">#REF!</definedName>
    <definedName name="DESCRIPTION">#REF!</definedName>
    <definedName name="Det32x3">#REF!</definedName>
    <definedName name="Det35x3">#REF!</definedName>
    <definedName name="Det40x4">#REF!</definedName>
    <definedName name="Det50x5">#REF!</definedName>
    <definedName name="Det63x6">#REF!</definedName>
    <definedName name="Det75x6">#REF!</definedName>
    <definedName name="DEW">#REF!</definedName>
    <definedName name="df">#REF!</definedName>
    <definedName name="DFD" hidden="1">{"'Sheet1'!$L$16"}</definedName>
    <definedName name="dflk">#N/A</definedName>
    <definedName name="DG.Dam">#REF!</definedName>
    <definedName name="DG.Duong">#REF!</definedName>
    <definedName name="DG.Matcau">#REF!</definedName>
    <definedName name="DG.Phanduoi">#REF!</definedName>
    <definedName name="dg_5cau">#REF!</definedName>
    <definedName name="DG_M_C_X">#REF!</definedName>
    <definedName name="DG1M3BETONG">#REF!</definedName>
    <definedName name="dgbdII">#REF!</definedName>
    <definedName name="dgc">#REF!</definedName>
    <definedName name="DGCT_T.Quy_P.Thuy_Q">#N/A</definedName>
    <definedName name="DGCT_TRAUQUYPHUTHUY_HN">#N/A</definedName>
    <definedName name="DGCT1">#REF!</definedName>
    <definedName name="DGCT2">#REF!</definedName>
    <definedName name="DGCTI592">#REF!</definedName>
    <definedName name="dgd">#REF!</definedName>
    <definedName name="dgfg" hidden="1">{"'Sheet1'!$L$16"}</definedName>
    <definedName name="DGIA1">#REF!</definedName>
    <definedName name="DGIA10">#REF!</definedName>
    <definedName name="DGIA11">#REF!</definedName>
    <definedName name="DGIA2">#REF!</definedName>
    <definedName name="DGIA3">#REF!</definedName>
    <definedName name="DGIA4">#REF!</definedName>
    <definedName name="DGIA5">#REF!</definedName>
    <definedName name="DGIA6">#REF!</definedName>
    <definedName name="DGIA7">#REF!</definedName>
    <definedName name="DGIA8">#REF!</definedName>
    <definedName name="DGIA9">#REF!</definedName>
    <definedName name="DGiaDZ">#REF!</definedName>
    <definedName name="DGiaNCTr">#REF!</definedName>
    <definedName name="DGiaTBA">#REF!</definedName>
    <definedName name="DGiaTr">#REF!</definedName>
    <definedName name="dgnc">#REF!</definedName>
    <definedName name="dgqndn">#REF!</definedName>
    <definedName name="DGR">#REF!</definedName>
    <definedName name="DGTV">#REF!</definedName>
    <definedName name="dgvl">#REF!</definedName>
    <definedName name="DGVtu">#REF!</definedName>
    <definedName name="dhb">#REF!</definedName>
    <definedName name="dhoc">#REF!</definedName>
    <definedName name="dhom">#REF!</definedName>
    <definedName name="dien" hidden="1">{"'Sheet1'!$L$16"}</definedName>
    <definedName name="DienBulVa">#REF!</definedName>
    <definedName name="DienCaoTRi">#REF!</definedName>
    <definedName name="DienDucXuan">#REF!</definedName>
    <definedName name="DienKimHy">#REF!</definedName>
    <definedName name="DienNuoc">#REF!</definedName>
    <definedName name="DienQuanBinh">#REF!</definedName>
    <definedName name="DienTanLap">#REF!</definedName>
    <definedName name="DienThanhBinhChoMoi">#REF!</definedName>
    <definedName name="dientichck">#REF!</definedName>
    <definedName name="DienXaKhangNinhChoMoi">#REF!</definedName>
    <definedName name="DienXaNongHaChoMoi">#REF!</definedName>
    <definedName name="DienXuanLac">#REF!</definedName>
    <definedName name="diezel">#REF!</definedName>
    <definedName name="dim">#REF!</definedName>
    <definedName name="dinh">#REF!</definedName>
    <definedName name="dinh2">#REF!</definedName>
    <definedName name="dinhmong">#REF!</definedName>
    <definedName name="Dinhmuc">#REF!</definedName>
    <definedName name="Discount" hidden="1">#REF!</definedName>
    <definedName name="display_area_2" hidden="1">#REF!</definedName>
    <definedName name="dk">#REF!</definedName>
    <definedName name="DL10HT">#REF!</definedName>
    <definedName name="DL11HT">#REF!</definedName>
    <definedName name="DL12HT">#REF!</definedName>
    <definedName name="DL13HT">#REF!</definedName>
    <definedName name="DL14HT">#REF!</definedName>
    <definedName name="DL17HT">#REF!</definedName>
    <definedName name="DL18HT">#REF!</definedName>
    <definedName name="DL1HT">#REF!</definedName>
    <definedName name="DL21HT">#REF!</definedName>
    <definedName name="DL22HT">#REF!</definedName>
    <definedName name="DL23HT">#REF!</definedName>
    <definedName name="DL24HT">#REF!</definedName>
    <definedName name="DL25HT">#REF!</definedName>
    <definedName name="DL26HT">#REF!</definedName>
    <definedName name="DL2HT">#REF!</definedName>
    <definedName name="DL3HT">#REF!</definedName>
    <definedName name="DL4HT">#REF!</definedName>
    <definedName name="DL5HT">#REF!</definedName>
    <definedName name="DL6HT">#REF!</definedName>
    <definedName name="DL7HT">#REF!</definedName>
    <definedName name="DL8HT">#REF!</definedName>
    <definedName name="DL9HT">#REF!</definedName>
    <definedName name="DLC">#REF!</definedName>
    <definedName name="DLCC">#REF!</definedName>
    <definedName name="dm56bxd">#REF!</definedName>
    <definedName name="DMAY">#REF!</definedName>
    <definedName name="DMGT">#REF!</definedName>
    <definedName name="dmh">#REF!</definedName>
    <definedName name="DMlapdatxa">#REF!</definedName>
    <definedName name="DMTK">#REF!</definedName>
    <definedName name="DMTL">#REF!</definedName>
    <definedName name="DN">#REF!</definedName>
    <definedName name="DÑt45x4">#REF!</definedName>
    <definedName name="doan1">#REF!</definedName>
    <definedName name="doan2">#REF!</definedName>
    <definedName name="doan3">#REF!</definedName>
    <definedName name="doan4">#REF!</definedName>
    <definedName name="doan5">#REF!</definedName>
    <definedName name="doan6">#REF!</definedName>
    <definedName name="DoanI_2">#REF!</definedName>
    <definedName name="DoanII_2">#REF!</definedName>
    <definedName name="dobt">#REF!</definedName>
    <definedName name="DOC">#REF!</definedName>
    <definedName name="doclb">#REF!</definedName>
    <definedName name="Document_array">{"Book1"}</definedName>
    <definedName name="Documents_array">#REF!</definedName>
    <definedName name="DÖÏ_THAÀU">#REF!</definedName>
    <definedName name="Doku">#REF!</definedName>
    <definedName name="dolcb">#REF!</definedName>
    <definedName name="Domgia4">#REF!</definedName>
    <definedName name="DON_GIA_3282">#REF!</definedName>
    <definedName name="DON_GIA_3283">#REF!</definedName>
    <definedName name="DON_GIA_3285">#REF!</definedName>
    <definedName name="DON_GIA_VAN_CHUYEN_36">#REF!</definedName>
    <definedName name="Dong_A">#N/A</definedName>
    <definedName name="Dong_B">#N/A</definedName>
    <definedName name="Dongia2">#REF!</definedName>
    <definedName name="Dongia3">#REF!</definedName>
    <definedName name="Dongia4">#REF!</definedName>
    <definedName name="Dongia5">#REF!</definedName>
    <definedName name="Dongia6">#REF!</definedName>
    <definedName name="dongiangang">#REF!</definedName>
    <definedName name="dongiavanchuyen">#REF!</definedName>
    <definedName name="DPHT250">#REF!</definedName>
    <definedName name="DPHT350">#REF!</definedName>
    <definedName name="DPHT50">#REF!</definedName>
    <definedName name="drda">#REF!</definedName>
    <definedName name="drdat">#REF!</definedName>
    <definedName name="drn">#REF!</definedName>
    <definedName name="Drop1">"Drop Down 3"</definedName>
    <definedName name="Drop2">#N/A</definedName>
    <definedName name="Drop3">#N/A</definedName>
    <definedName name="drop4">#N/A</definedName>
    <definedName name="dry..">#REF!</definedName>
    <definedName name="ds">#REF!</definedName>
    <definedName name="DS_CTY">#REF!</definedName>
    <definedName name="Ds1_">#REF!</definedName>
    <definedName name="DS1p1vc">#REF!</definedName>
    <definedName name="ds1pnc">#REF!</definedName>
    <definedName name="ds1pvl">#REF!</definedName>
    <definedName name="Ds2_">#REF!</definedName>
    <definedName name="ds3pctnc">#REF!</definedName>
    <definedName name="ds3pctvc">#REF!</definedName>
    <definedName name="ds3pctvl">#REF!</definedName>
    <definedName name="ds3pnc">#REF!</definedName>
    <definedName name="ds3pvl">#REF!</definedName>
    <definedName name="dsfsdf" hidden="1">{"'Sheet1'!$L$16"}</definedName>
    <definedName name="dsjk" hidden="1">{"'Sheet1'!$L$16"}</definedName>
    <definedName name="DSNC">#REF!</definedName>
    <definedName name="DSNL">#REF!</definedName>
    <definedName name="Dsoc">#REF!</definedName>
    <definedName name="DSPK1p1nc">#REF!</definedName>
    <definedName name="DSPK1p1vl">#REF!</definedName>
    <definedName name="DSPK1pnc">#REF!</definedName>
    <definedName name="DSPK1pvl">#REF!</definedName>
    <definedName name="DSTD_Clear">#N/A</definedName>
    <definedName name="DSUMDATA">#REF!</definedName>
    <definedName name="Dt_">#REF!</definedName>
    <definedName name="DT_VKHNN">#REF!</definedName>
    <definedName name="dtc">#REF!</definedName>
    <definedName name="DTCTANG_BD">#REF!</definedName>
    <definedName name="DTCTANG_HT_BD">#REF!</definedName>
    <definedName name="DTCTANG_HT_KT">#REF!</definedName>
    <definedName name="DTCTANG_KT">#REF!</definedName>
    <definedName name="dtdt">#REF!</definedName>
    <definedName name="dthaihh">#REF!</definedName>
    <definedName name="dthft" hidden="1">{"'Sheet1'!$L$16"}</definedName>
    <definedName name="DTHU">#REF!</definedName>
    <definedName name="dtich1">#REF!</definedName>
    <definedName name="dtich2">#REF!</definedName>
    <definedName name="dtich3">#REF!</definedName>
    <definedName name="dtich4">#REF!</definedName>
    <definedName name="dtich5">#REF!</definedName>
    <definedName name="dtich6">#REF!</definedName>
    <definedName name="DTLA">#REF!</definedName>
    <definedName name="DTT">#REF!</definedName>
    <definedName name="dttdb">#REF!</definedName>
    <definedName name="dttdg">#REF!</definedName>
    <definedName name="DU_TOAN_CHI_TIET_CONG_TO">#REF!</definedName>
    <definedName name="DU_TOAN_CHI_TIET_DZ22KV">#REF!</definedName>
    <definedName name="DU_TOAN_CHI_TIET_KHO_BAI">#REF!</definedName>
    <definedName name="DUANCSHT135">#REF!</definedName>
    <definedName name="DUANHAONGHIA">#REF!</definedName>
    <definedName name="duc" hidden="1">{"'Sheet1'!$L$16"}</definedName>
    <definedName name="duccong">#N/A</definedName>
    <definedName name="dui">#REF!</definedName>
    <definedName name="duoi">#REF!</definedName>
    <definedName name="DuongDongPhucBaBe">#REF!</definedName>
    <definedName name="DuongN3">#REF!</definedName>
    <definedName name="DuongPhoMoi36M">#REF!</definedName>
    <definedName name="DuongTrucChinh41M">#REF!</definedName>
    <definedName name="DUT">#REF!</definedName>
    <definedName name="DutoanDongmo">#REF!</definedName>
    <definedName name="DVTPPTHBC">#REF!</definedName>
    <definedName name="dxd">#REF!</definedName>
    <definedName name="DZ_04">#REF!</definedName>
    <definedName name="DZ_35">#REF!</definedName>
    <definedName name="Ea">#REF!</definedName>
    <definedName name="Eb">#REF!</definedName>
    <definedName name="Ebdam">#REF!</definedName>
    <definedName name="EBT">#REF!</definedName>
    <definedName name="Ecdc">#REF!</definedName>
    <definedName name="Ecot1">#REF!</definedName>
    <definedName name="EDR">#REF!</definedName>
    <definedName name="eee">#REF!</definedName>
    <definedName name="Eff_min">#REF!</definedName>
    <definedName name="Ei">#REF!</definedName>
    <definedName name="EL2.">#REF!</definedName>
    <definedName name="Email">#REF!</definedName>
    <definedName name="emb">#REF!</definedName>
    <definedName name="end">#REF!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Eo">#REF!</definedName>
    <definedName name="epcoc">#N/A</definedName>
    <definedName name="EQ">#REF!</definedName>
    <definedName name="EQI">#REF!</definedName>
    <definedName name="EQP">#REF!</definedName>
    <definedName name="eqtrwy" hidden="1">{"'Sheet1'!$L$16"}</definedName>
    <definedName name="Er">#REF!</definedName>
    <definedName name="Est._Vol">#REF!</definedName>
    <definedName name="ETCDC">#REF!</definedName>
    <definedName name="EVNB">#REF!</definedName>
    <definedName name="EXC">#N/A</definedName>
    <definedName name="EXCH">#N/A</definedName>
    <definedName name="EXPORT">#REF!</definedName>
    <definedName name="_xlnm.Extract">#REF!</definedName>
    <definedName name="f">#REF!</definedName>
    <definedName name="F_Class1">#REF!</definedName>
    <definedName name="F_Class2">#REF!</definedName>
    <definedName name="F_Class3">#REF!</definedName>
    <definedName name="F_Class4">#REF!</definedName>
    <definedName name="F_Class5">#REF!</definedName>
    <definedName name="F1bo">#REF!</definedName>
    <definedName name="F20B86">#REF!</definedName>
    <definedName name="f82E46">#N/A</definedName>
    <definedName name="fa">#REF!</definedName>
    <definedName name="fac">#REF!</definedName>
    <definedName name="FACTOR">#REF!</definedName>
    <definedName name="Fax">#REF!</definedName>
    <definedName name="Fay">#REF!</definedName>
    <definedName name="fbsdggdsf">{"DZ-TDTB2.XLS","Dcksat.xls"}</definedName>
    <definedName name="fc">#REF!</definedName>
    <definedName name="fc_">#REF!</definedName>
    <definedName name="FC5_total">#REF!</definedName>
    <definedName name="FC6_total">#REF!</definedName>
    <definedName name="fcc">#REF!</definedName>
    <definedName name="fcoc">#REF!</definedName>
    <definedName name="FCode" hidden="1">#REF!</definedName>
    <definedName name="fcp">#REF!</definedName>
    <definedName name="Fdaymong">#REF!</definedName>
    <definedName name="FDR">#REF!</definedName>
    <definedName name="fff" hidden="1">{"'Sheet1'!$L$16"}</definedName>
    <definedName name="fg" hidden="1">{"'Sheet1'!$L$16"}</definedName>
    <definedName name="fh">#REF!</definedName>
    <definedName name="Fi">#REF!</definedName>
    <definedName name="FI_12">4820</definedName>
    <definedName name="Fi_f">#REF!</definedName>
    <definedName name="fII">#REF!</definedName>
    <definedName name="FIL">#REF!</definedName>
    <definedName name="FILE">#REF!</definedName>
    <definedName name="finclb">#REF!</definedName>
    <definedName name="fkgjk" hidden="1">{"'Sheet1'!$L$16"}</definedName>
    <definedName name="Fnc">#REF!</definedName>
    <definedName name="Fng">#REF!</definedName>
    <definedName name="Formula">#REF!</definedName>
    <definedName name="fr_ani">#REF!</definedName>
    <definedName name="frK_bls">#REF!</definedName>
    <definedName name="frN_bls">#REF!</definedName>
    <definedName name="frP_bls">#REF!</definedName>
    <definedName name="fs">#REF!</definedName>
    <definedName name="fsdfdsf" hidden="1">{"'Sheet1'!$L$16"}</definedName>
    <definedName name="fsdfsd" hidden="1">{#N/A,#N/A,FALSE,"Chi tiÆt"}</definedName>
    <definedName name="fsf">#N/A</definedName>
    <definedName name="Ft">#REF!</definedName>
    <definedName name="Ft_">#REF!</definedName>
    <definedName name="ftd">#REF!</definedName>
    <definedName name="fth">#REF!</definedName>
    <definedName name="Fucking">#REF!</definedName>
    <definedName name="fuckoff">#REF!</definedName>
    <definedName name="fuji">#REF!</definedName>
    <definedName name="fy_">#REF!</definedName>
    <definedName name="g_1">#REF!</definedName>
    <definedName name="G_2">#REF!</definedName>
    <definedName name="g_3">#REF!</definedName>
    <definedName name="G_ME">#REF!</definedName>
    <definedName name="gach">#REF!</definedName>
    <definedName name="GAHT">#REF!</definedName>
    <definedName name="GaicapbocCuXLPEPVCPVCloaiCEVV18den35kV">#REF!</definedName>
    <definedName name="gama">#REF!</definedName>
    <definedName name="Gamadam">#REF!</definedName>
    <definedName name="gas">#REF!</definedName>
    <definedName name="GC_DN">#REF!</definedName>
    <definedName name="GC_HT">#REF!</definedName>
    <definedName name="GC_TD">#REF!</definedName>
    <definedName name="gchi">#REF!</definedName>
    <definedName name="Gcpk">#REF!</definedName>
    <definedName name="GCS">#REF!</definedName>
    <definedName name="Gcv">#REF!</definedName>
    <definedName name="gd.">#REF!</definedName>
    <definedName name="gdhgh" hidden="1">{"'Sheet1'!$L$16"}</definedName>
    <definedName name="GDL">#REF!</definedName>
    <definedName name="GDTD">#REF!</definedName>
    <definedName name="geff">#REF!</definedName>
    <definedName name="geo">#REF!</definedName>
    <definedName name="Gerät">#N/A</definedName>
    <definedName name="gfg" hidden="1">{"'Sheet1'!$L$16"}</definedName>
    <definedName name="GFJHJ" hidden="1">{"'Sheet1'!$L$16"}</definedName>
    <definedName name="ggg" hidden="1">{"'Sheet1'!$L$16"}</definedName>
    <definedName name="ggss" hidden="1">{"'Sheet1'!$L$16"}</definedName>
    <definedName name="gh" hidden="1">{"'Sheet1'!$L$16"}</definedName>
    <definedName name="GHDF" hidden="1">{"'Sheet1'!$L$16"}</definedName>
    <definedName name="ghg" hidden="1">{"'Sheet1'!$L$16"}</definedName>
    <definedName name="ghgh" hidden="1">{"'Sheet1'!$L$16"}</definedName>
    <definedName name="ghip">#REF!</definedName>
    <definedName name="gi">0.4</definedName>
    <definedName name="Gia_CT">#REF!</definedName>
    <definedName name="GIA_CU_LY_VAN_CHUYEN">#REF!</definedName>
    <definedName name="GIA_THANH_VAN_CHUYEN_1M3_BE_TONG">#REF!</definedName>
    <definedName name="gia_tien">#REF!</definedName>
    <definedName name="gia_tien_1">#REF!</definedName>
    <definedName name="gia_tien_2">#REF!</definedName>
    <definedName name="gia_tien_3">#REF!</definedName>
    <definedName name="gia_tien_BTN">#REF!</definedName>
    <definedName name="gia_tri_1BTN">#REF!</definedName>
    <definedName name="gia_tri_2BTN">#REF!</definedName>
    <definedName name="gia_tri_3BTN">#REF!</definedName>
    <definedName name="Gia_VT">#REF!</definedName>
    <definedName name="GIAC">#REF!</definedName>
    <definedName name="GiacapAvanxoanLVABCXLPE">#REF!</definedName>
    <definedName name="GiacapbocCuXLPEPVCDSTAPVCloaiCEVVST">#REF!</definedName>
    <definedName name="GiacapbocCuXLPEPVCDSTPVCloaiCEVVST12den24kV">#REF!</definedName>
    <definedName name="GiacapbocCuXLPEPVCDSTPVCloaiCEVVST18den35kV">#REF!</definedName>
    <definedName name="GiacapbocCuXLPEPVCloaiCEV">#REF!</definedName>
    <definedName name="GiacapbocCuXLPEPVCloaiCEV12den24kV">#REF!</definedName>
    <definedName name="GiacapbocCuXLPEPVCloaiCEV18den35kV">#REF!</definedName>
    <definedName name="GiacapbocCuXLPEPVCPVCloaiCEVV12den24kV">#REF!</definedName>
    <definedName name="GiacapbocCuXLPEPVCSWPVCloaiCEVVSW12den24kV">#REF!</definedName>
    <definedName name="GiacapbocCuXLPEPVCSWPVCloaiCEVVSW18den35kV">#REF!</definedName>
    <definedName name="GiadayACbocPVC">#REF!</definedName>
    <definedName name="GiadayAS">#REF!</definedName>
    <definedName name="GiadayAtran">#REF!</definedName>
    <definedName name="GiadayAV">#REF!</definedName>
    <definedName name="GiadayAXLPE1kVlkyhieuAE">#REF!</definedName>
    <definedName name="GiadaycapCEV">#REF!</definedName>
    <definedName name="GiadaycapCuPVC600V">#REF!</definedName>
    <definedName name="GiadayCVV">#REF!</definedName>
    <definedName name="GiadayMtran">#REF!</definedName>
    <definedName name="giadc">#REF!</definedName>
    <definedName name="GIADCST">#REF!</definedName>
    <definedName name="GIADNEO">#REF!</definedName>
    <definedName name="giam">#REF!</definedName>
    <definedName name="Giasatthep">#REF!</definedName>
    <definedName name="giatb">#REF!</definedName>
    <definedName name="GIATT">#REF!</definedName>
    <definedName name="Giavatlieukhac">#REF!</definedName>
    <definedName name="GIAVL_TRALY">#N/A</definedName>
    <definedName name="GIAVLIEUTN">#REF!</definedName>
    <definedName name="GiaVtu">#REF!</definedName>
    <definedName name="giaydau">#REF!</definedName>
    <definedName name="Giocong">#REF!</definedName>
    <definedName name="giom">#N/A</definedName>
    <definedName name="giomoi">#N/A</definedName>
    <definedName name="gis">#REF!</definedName>
    <definedName name="gis150room">#REF!</definedName>
    <definedName name="gjgh" hidden="1">{"'Sheet1'!$L$16"}</definedName>
    <definedName name="gjh" hidden="1">{"'Sheet1'!$L$16"}</definedName>
    <definedName name="gkGTGT">#REF!</definedName>
    <definedName name="gl3p">#REF!</definedName>
    <definedName name="gld">#REF!</definedName>
    <definedName name="GLL">#REF!</definedName>
    <definedName name="gm">#N/A</definedName>
    <definedName name="Gnql">#REF!</definedName>
    <definedName name="Goc32x3">#REF!</definedName>
    <definedName name="Goc35x3">#REF!</definedName>
    <definedName name="Goc40x4">#REF!</definedName>
    <definedName name="Goc45x4">#REF!</definedName>
    <definedName name="Goc50x5">#REF!</definedName>
    <definedName name="Goc63x6">#REF!</definedName>
    <definedName name="Goc75x6">#REF!</definedName>
    <definedName name="gochongda">#REF!</definedName>
    <definedName name="gonhom4">#REF!</definedName>
    <definedName name="govankhuon">#REF!</definedName>
    <definedName name="GP">#REF!</definedName>
    <definedName name="Gqlda">#REF!</definedName>
    <definedName name="grB">#REF!</definedName>
    <definedName name="GRID">#REF!</definedName>
    <definedName name="gs">#REF!</definedName>
    <definedName name="GSTC">#REF!</definedName>
    <definedName name="GT">#REF!</definedName>
    <definedName name="Gtb">#REF!</definedName>
    <definedName name="gtbtt">#REF!</definedName>
    <definedName name="gtc">#REF!</definedName>
    <definedName name="GTDTCTANG_HT_NC_BD">#REF!</definedName>
    <definedName name="GTDTCTANG_HT_NC_KT">#REF!</definedName>
    <definedName name="GTDTCTANG_HT_VL_BD">#REF!</definedName>
    <definedName name="GTDTCTANG_HT_VL_KT">#REF!</definedName>
    <definedName name="GTDTCTANG_NC_BD">#REF!</definedName>
    <definedName name="GTDTCTANG_NC_KT">#REF!</definedName>
    <definedName name="GTDTCTANG_VL_BD">#REF!</definedName>
    <definedName name="GTDTCTANG_VL_KT">#REF!</definedName>
    <definedName name="GTDTXL">#REF!</definedName>
    <definedName name="GTRI">#REF!</definedName>
    <definedName name="gtst">#REF!</definedName>
    <definedName name="GTXL">#REF!</definedName>
    <definedName name="gvk">#REF!</definedName>
    <definedName name="GVL_LDT">#N/A</definedName>
    <definedName name="GVTXD">#REF!</definedName>
    <definedName name="gx">#REF!</definedName>
    <definedName name="Gxd">#REF!</definedName>
    <definedName name="Gxl">#REF!</definedName>
    <definedName name="gxltt">#REF!</definedName>
    <definedName name="gxm">#REF!</definedName>
    <definedName name="GXMAX">#REF!</definedName>
    <definedName name="GXMIN">#REF!</definedName>
    <definedName name="GYMAX">#REF!</definedName>
    <definedName name="GYMIN">#REF!</definedName>
    <definedName name="h">#REF!</definedName>
    <definedName name="H.4">#REF!</definedName>
    <definedName name="H.5">#REF!</definedName>
    <definedName name="H.6">#REF!</definedName>
    <definedName name="H.7">#REF!</definedName>
    <definedName name="h.8">#REF!</definedName>
    <definedName name="h.9">#REF!</definedName>
    <definedName name="H_">#REF!</definedName>
    <definedName name="h__">#REF!</definedName>
    <definedName name="h_0">#REF!</definedName>
    <definedName name="H_1">#REF!</definedName>
    <definedName name="H_2">#REF!</definedName>
    <definedName name="H_3">#REF!</definedName>
    <definedName name="H_30">#REF!</definedName>
    <definedName name="H_Class1">#REF!</definedName>
    <definedName name="H_Class2">#REF!</definedName>
    <definedName name="H_Class3">#REF!</definedName>
    <definedName name="H_Class4">#REF!</definedName>
    <definedName name="H_Class5">#REF!</definedName>
    <definedName name="h_d">#REF!</definedName>
    <definedName name="H_THUCHTHH">#REF!</definedName>
    <definedName name="H_THUCTT">#REF!</definedName>
    <definedName name="h_xoa" hidden="1">{"'Sheet1'!$L$16"}</definedName>
    <definedName name="h_xoa2" hidden="1">{"'Sheet1'!$L$16"}</definedName>
    <definedName name="h0">#REF!</definedName>
    <definedName name="H0.4">#REF!</definedName>
    <definedName name="h0.75">#REF!</definedName>
    <definedName name="h18x">#REF!</definedName>
    <definedName name="H21dai75">#REF!</definedName>
    <definedName name="H21dai9">#REF!</definedName>
    <definedName name="H22dai6">#REF!</definedName>
    <definedName name="H22dai75">#REF!</definedName>
    <definedName name="h30x">#REF!</definedName>
    <definedName name="H43dai6">#REF!</definedName>
    <definedName name="H43dai75">#REF!</definedName>
    <definedName name="H43dai9">#REF!</definedName>
    <definedName name="H44dai6">#REF!</definedName>
    <definedName name="H44dai75">#REF!</definedName>
    <definedName name="H44dai9">#REF!</definedName>
    <definedName name="Ha">#REF!</definedName>
    <definedName name="ha.">#REF!</definedName>
    <definedName name="hai">#N/A</definedName>
    <definedName name="hall1">#REF!</definedName>
    <definedName name="hall2">#REF!</definedName>
    <definedName name="Ham">#REF!</definedName>
    <definedName name="handau10.2">#REF!</definedName>
    <definedName name="handau27.5">#REF!</definedName>
    <definedName name="handau4">#REF!</definedName>
    <definedName name="Hang_muc_khac">#REF!</definedName>
    <definedName name="hangmuc">#REF!</definedName>
    <definedName name="hanmotchieu40">#REF!</definedName>
    <definedName name="hanmotchieu50">#REF!</definedName>
    <definedName name="hanxang20">#REF!</definedName>
    <definedName name="hanxang9">#REF!</definedName>
    <definedName name="hanxoaychieu23">#REF!</definedName>
    <definedName name="hanxoaychieu29.2">#REF!</definedName>
    <definedName name="hanxoaychieu33.5">#REF!</definedName>
    <definedName name="HaoKT">#REF!</definedName>
    <definedName name="HapCKVA">#REF!</definedName>
    <definedName name="HapCKvar">#REF!</definedName>
    <definedName name="HapCKW">#REF!</definedName>
    <definedName name="HapIKVA">#REF!</definedName>
    <definedName name="HapIKvar">#REF!</definedName>
    <definedName name="HapIKW">#REF!</definedName>
    <definedName name="HapKVA">#REF!</definedName>
    <definedName name="HapSKVA">#REF!</definedName>
    <definedName name="HapSKW">#REF!</definedName>
    <definedName name="HarvestingWage">#REF!</definedName>
    <definedName name="hattho">#REF!</definedName>
    <definedName name="hau">#REF!</definedName>
    <definedName name="hb.">#REF!</definedName>
    <definedName name="Hbb">#REF!</definedName>
    <definedName name="HBC">#REF!</definedName>
    <definedName name="HbHcOnOff">#REF!</definedName>
    <definedName name="HBL">#REF!</definedName>
    <definedName name="HBTFF">#REF!</definedName>
    <definedName name="Hbtt">#REF!</definedName>
    <definedName name="hc">#REF!</definedName>
    <definedName name="hc.">#REF!</definedName>
    <definedName name="hc0.75">#REF!</definedName>
    <definedName name="Hcb">#REF!</definedName>
    <definedName name="HCM">#REF!</definedName>
    <definedName name="HCNA" hidden="1">{"'Sheet1'!$L$16"}</definedName>
    <definedName name="HCPH">#REF!</definedName>
    <definedName name="HCS">#REF!</definedName>
    <definedName name="HCT">#REF!</definedName>
    <definedName name="Hctt">#REF!</definedName>
    <definedName name="HCU">#REF!</definedName>
    <definedName name="Hd">#REF!</definedName>
    <definedName name="Hdb">#REF!</definedName>
    <definedName name="HDC">#REF!</definedName>
    <definedName name="hdd">#REF!</definedName>
    <definedName name="Hdtt">#REF!</definedName>
    <definedName name="HDU">#REF!</definedName>
    <definedName name="HDV">#REF!</definedName>
    <definedName name="HE_SO_KHO_KHAN_CANG_DAY">#REF!</definedName>
    <definedName name="Heä_soá_laép_xaø_H">1.7</definedName>
    <definedName name="heä_soá_sình_laày">#REF!</definedName>
    <definedName name="Hello">#N/A</definedName>
    <definedName name="HeSo">#REF!</definedName>
    <definedName name="HFFTRB">#REF!</definedName>
    <definedName name="HFFTSF">#REF!</definedName>
    <definedName name="Hg">#REF!</definedName>
    <definedName name="hgh" hidden="1">{"'Sheet1'!$L$16"}</definedName>
    <definedName name="HGLTB">#REF!</definedName>
    <definedName name="HH">#REF!</definedName>
    <definedName name="HH10HT">#REF!</definedName>
    <definedName name="HH11HT">#REF!</definedName>
    <definedName name="HH12HT">#REF!</definedName>
    <definedName name="HH13HT">#REF!</definedName>
    <definedName name="HH14HT">#REF!</definedName>
    <definedName name="HH17HT">#REF!</definedName>
    <definedName name="HH18HT">#REF!</definedName>
    <definedName name="HH1HT">#REF!</definedName>
    <definedName name="HH21HT">#REF!</definedName>
    <definedName name="HH22HT">#REF!</definedName>
    <definedName name="HH23HT">#REF!</definedName>
    <definedName name="HH24HT">#REF!</definedName>
    <definedName name="HH25HT">#REF!</definedName>
    <definedName name="HH26HT">#REF!</definedName>
    <definedName name="HH2HT">#REF!</definedName>
    <definedName name="HH3HT">#REF!</definedName>
    <definedName name="HH4HT">#REF!</definedName>
    <definedName name="HH5HT">#REF!</definedName>
    <definedName name="HH6HT">#REF!</definedName>
    <definedName name="HH7HT">#REF!</definedName>
    <definedName name="HH8HT">#REF!</definedName>
    <definedName name="HH9HT">#REF!</definedName>
    <definedName name="HHcat">#REF!</definedName>
    <definedName name="HHda">#REF!</definedName>
    <definedName name="hhhh">#REF!</definedName>
    <definedName name="HHHT">#REF!</definedName>
    <definedName name="HHIC">#REF!</definedName>
    <definedName name="HHT">#REF!</definedName>
    <definedName name="HHTT">#REF!</definedName>
    <definedName name="HHxm">#REF!</definedName>
    <definedName name="HiddenRows" hidden="1">#REF!</definedName>
    <definedName name="hien">#REF!</definedName>
    <definedName name="Hinh_thuc">#REF!</definedName>
    <definedName name="HJ" hidden="1">{"'Sheet1'!$L$16"}</definedName>
    <definedName name="hjk" hidden="1">{"'Sheet1'!$L$16"}</definedName>
    <definedName name="HKE">#REF!</definedName>
    <definedName name="HKL">#REF!</definedName>
    <definedName name="HKLHI">#REF!</definedName>
    <definedName name="HKLL">#REF!</definedName>
    <definedName name="HKLLLO">#REF!</definedName>
    <definedName name="HLIC">#REF!</definedName>
    <definedName name="HLU">#REF!</definedName>
    <definedName name="HMC">#REF!</definedName>
    <definedName name="HMS">#REF!</definedName>
    <definedName name="HMVLNCM">#REF!</definedName>
    <definedName name="ho">#REF!</definedName>
    <definedName name="hÖ_sè_vËt_liÖu_ho__b_nh">#REF!</definedName>
    <definedName name="hoc">55000</definedName>
    <definedName name="hoida">#REF!</definedName>
    <definedName name="hoigio">#REF!</definedName>
    <definedName name="holan">#REF!</definedName>
    <definedName name="HOME_MANP">#REF!</definedName>
    <definedName name="HOMEOFFICE_COST">#REF!</definedName>
    <definedName name="Hong_Quang">#REF!</definedName>
    <definedName name="Hopnoicap">#REF!</definedName>
    <definedName name="Hoten">#REF!</definedName>
    <definedName name="Hoto">#REF!</definedName>
    <definedName name="hotrongcay">#REF!</definedName>
    <definedName name="Hoü_vaì_tãn">#REF!</definedName>
    <definedName name="Hp">#REF!</definedName>
    <definedName name="HPCAU10">#REF!</definedName>
    <definedName name="HPCAU22">#REF!</definedName>
    <definedName name="HPCAU7">#REF!</definedName>
    <definedName name="HPCAU8">#REF!</definedName>
    <definedName name="HPCAU9">#REF!</definedName>
    <definedName name="HPKHAC">#REF!</definedName>
    <definedName name="HR">#REF!</definedName>
    <definedName name="HRC">#REF!</definedName>
    <definedName name="hs">3.36</definedName>
    <definedName name="Hsc">#REF!</definedName>
    <definedName name="HSCK">#REF!</definedName>
    <definedName name="hscpc">#REF!</definedName>
    <definedName name="HSCPCC">#REF!</definedName>
    <definedName name="hscpcd">#REF!</definedName>
    <definedName name="hscq">#REF!</definedName>
    <definedName name="HSCT3">0.1</definedName>
    <definedName name="hsd">#REF!</definedName>
    <definedName name="HSDBGT">#REF!</definedName>
    <definedName name="hsdc">#REF!</definedName>
    <definedName name="hsdc1">#REF!</definedName>
    <definedName name="HSDN">2.5</definedName>
    <definedName name="HSFTRB">#REF!</definedName>
    <definedName name="HSGG">#N/A</definedName>
    <definedName name="HSHH">#REF!</definedName>
    <definedName name="HSHHUT">#REF!</definedName>
    <definedName name="hsk">#REF!</definedName>
    <definedName name="HSKK35">#REF!</definedName>
    <definedName name="HSKT">#REF!</definedName>
    <definedName name="hskt1">#REF!</definedName>
    <definedName name="hskt2">#REF!</definedName>
    <definedName name="HSKTST">#REF!</definedName>
    <definedName name="hskv">#REF!</definedName>
    <definedName name="hsl">#REF!</definedName>
    <definedName name="HSlan">#REF!</definedName>
    <definedName name="HSLT">#REF!</definedName>
    <definedName name="hslx">#REF!</definedName>
    <definedName name="HSLXH">1.7</definedName>
    <definedName name="HSLXP">#REF!</definedName>
    <definedName name="hsm">1.4</definedName>
    <definedName name="hsmn">#REF!</definedName>
    <definedName name="hsn">0.5</definedName>
    <definedName name="hsnc_cau">1.626</definedName>
    <definedName name="hsnc_cau2">1.626</definedName>
    <definedName name="hsnc_d">1.6356</definedName>
    <definedName name="hsnc_d2">1.6356</definedName>
    <definedName name="hsncd">#REF!</definedName>
    <definedName name="HSQD">#REF!</definedName>
    <definedName name="HSSL">#REF!</definedName>
    <definedName name="hßm4">#REF!</definedName>
    <definedName name="hstb">#REF!</definedName>
    <definedName name="hstdtk">#REF!</definedName>
    <definedName name="hsthep">#REF!</definedName>
    <definedName name="HSTHEPDEN">#REF!</definedName>
    <definedName name="hstn">#REF!</definedName>
    <definedName name="HSTNDN">#REF!</definedName>
    <definedName name="Hstt">#REF!</definedName>
    <definedName name="hsUd">#REF!</definedName>
    <definedName name="HSVAT">#REF!</definedName>
    <definedName name="HSVC">#REF!</definedName>
    <definedName name="HSVC1">#REF!</definedName>
    <definedName name="HSVC2">#REF!</definedName>
    <definedName name="HSVC3">#REF!</definedName>
    <definedName name="hsvl">#REF!</definedName>
    <definedName name="hsvl2">1</definedName>
    <definedName name="HSXA">#REF!</definedName>
    <definedName name="hsxk">#REF!</definedName>
    <definedName name="hsxm">#REF!</definedName>
    <definedName name="HT">#REF!</definedName>
    <definedName name="HTD">#REF!</definedName>
    <definedName name="htdd2003">#REF!</definedName>
    <definedName name="HTHH">#REF!</definedName>
    <definedName name="htlm" hidden="1">{"'Sheet1'!$L$16"}</definedName>
    <definedName name="HTML_CodePage" hidden="1">950</definedName>
    <definedName name="HTML_Control" hidden="1">{"'Sheet1'!$L$16"}</definedName>
    <definedName name="html_control_xoa2"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NC">#REF!</definedName>
    <definedName name="HTS">#REF!</definedName>
    <definedName name="HTT">#REF!</definedName>
    <definedName name="HTU">#REF!</definedName>
    <definedName name="HTV">#REF!</definedName>
    <definedName name="HTVC">#REF!</definedName>
    <definedName name="HTVL">#REF!</definedName>
    <definedName name="hu" hidden="1">{"'Sheet1'!$L$16"}</definedName>
    <definedName name="HUB">#REF!</definedName>
    <definedName name="hung" hidden="1">{"'Sheet1'!$L$16"}</definedName>
    <definedName name="huy" hidden="1">{"'Sheet1'!$L$16"}</definedName>
    <definedName name="huy_xoa" hidden="1">{"'Sheet1'!$L$16"}</definedName>
    <definedName name="huy_xoa2" hidden="1">{"'Sheet1'!$L$16"}</definedName>
    <definedName name="HV">#REF!</definedName>
    <definedName name="hvac">#REF!</definedName>
    <definedName name="hvacctr">#REF!</definedName>
    <definedName name="hvacgis">#REF!</definedName>
    <definedName name="hvacgis4">#REF!</definedName>
    <definedName name="HVBC">#REF!</definedName>
    <definedName name="HVC">#REF!</definedName>
    <definedName name="Hvk">#REF!</definedName>
    <definedName name="HVL">#REF!</definedName>
    <definedName name="HVP">#REF!</definedName>
    <definedName name="hvt">#REF!</definedName>
    <definedName name="hvtb">#REF!</definedName>
    <definedName name="hvttt">#REF!</definedName>
    <definedName name="Hxk">#REF!</definedName>
    <definedName name="Hxn">#REF!</definedName>
    <definedName name="I">#REF!</definedName>
    <definedName name="I_A">#REF!</definedName>
    <definedName name="I_B">#REF!</definedName>
    <definedName name="I_c">#REF!</definedName>
    <definedName name="I_p">#REF!</definedName>
    <definedName name="IDLAB_COST">#REF!</definedName>
    <definedName name="II_A">#REF!</definedName>
    <definedName name="II_B">#REF!</definedName>
    <definedName name="II_c">#REF!</definedName>
    <definedName name="III_a">#REF!</definedName>
    <definedName name="III_B">#REF!</definedName>
    <definedName name="III_c">#REF!</definedName>
    <definedName name="IMPORT">#REF!</definedName>
    <definedName name="in">#REF!</definedName>
    <definedName name="IND_LAB">#REF!</definedName>
    <definedName name="INDMANP">#REF!</definedName>
    <definedName name="INF">#REF!</definedName>
    <definedName name="Ing">#REF!</definedName>
    <definedName name="INPUT">#REF!</definedName>
    <definedName name="INPUT1">#REF!</definedName>
    <definedName name="inputCosti">#REF!</definedName>
    <definedName name="inputLf">#REF!</definedName>
    <definedName name="inputWTP">#REF!</definedName>
    <definedName name="INT">#REF!</definedName>
    <definedName name="iÒu_chØnh_theo_TT03">hsm</definedName>
    <definedName name="Ip">#REF!</definedName>
    <definedName name="Ip_">#REF!</definedName>
    <definedName name="IS_a">#REF!</definedName>
    <definedName name="IS_Clay">#REF!</definedName>
    <definedName name="IS_pH">#REF!</definedName>
    <definedName name="IST">#REF!</definedName>
    <definedName name="it" hidden="1">{"'Sheet1'!$L$16"}</definedName>
    <definedName name="itd1.5">#REF!</definedName>
    <definedName name="itdd1.5">#REF!</definedName>
    <definedName name="itddgoi">#REF!</definedName>
    <definedName name="itdg">#REF!</definedName>
    <definedName name="itdgoi">#REF!</definedName>
    <definedName name="ITEM">#REF!</definedName>
    <definedName name="ith1.5">#REF!</definedName>
    <definedName name="ithg">#REF!</definedName>
    <definedName name="ithgoi">#REF!</definedName>
    <definedName name="IWTP">#REF!</definedName>
    <definedName name="j">#REF!</definedName>
    <definedName name="J.O">#REF!</definedName>
    <definedName name="J.O_GT">#REF!</definedName>
    <definedName name="j1.">#REF!</definedName>
    <definedName name="j2..">#REF!</definedName>
    <definedName name="j356C8">#REF!</definedName>
    <definedName name="J81j81">#REF!</definedName>
    <definedName name="JH" hidden="1">{"'Sheet1'!$L$16"}</definedName>
    <definedName name="JHJ" hidden="1">{"'Sheet1'!$L$16"}</definedName>
    <definedName name="jhk" hidden="1">{"'Sheet1'!$L$16"}</definedName>
    <definedName name="jhnjnn">#REF!</definedName>
    <definedName name="jkjhk" hidden="1">{"'Sheet1'!$L$16"}</definedName>
    <definedName name="JKJK" hidden="1">{"'Sheet1'!$L$16"}</definedName>
    <definedName name="JLJKL" hidden="1">{"'Sheet1'!$L$16"}</definedName>
    <definedName name="k">#REF!</definedName>
    <definedName name="k..">#REF!</definedName>
    <definedName name="K_Class1">#REF!</definedName>
    <definedName name="K_Class2">#REF!</definedName>
    <definedName name="K_Class3">#REF!</definedName>
    <definedName name="K_Class4">#REF!</definedName>
    <definedName name="K_Class5">#REF!</definedName>
    <definedName name="K_con">#REF!</definedName>
    <definedName name="K_L">#REF!</definedName>
    <definedName name="K_lchae">#REF!</definedName>
    <definedName name="K_run">#REF!</definedName>
    <definedName name="K_sed">#REF!</definedName>
    <definedName name="k_xoa" hidden="1">{"Offgrid",#N/A,FALSE,"OFFGRID";"Region",#N/A,FALSE,"REGION";"Offgrid -2",#N/A,FALSE,"OFFGRID";"WTP",#N/A,FALSE,"WTP";"WTP -2",#N/A,FALSE,"WTP";"Project",#N/A,FALSE,"PROJECT";"Summary -2",#N/A,FALSE,"SUMMARY"}</definedName>
    <definedName name="k_xoa2" hidden="1">{"Offgrid",#N/A,FALSE,"OFFGRID";"Region",#N/A,FALSE,"REGION";"Offgrid -2",#N/A,FALSE,"OFFGRID";"WTP",#N/A,FALSE,"WTP";"WTP -2",#N/A,FALSE,"WTP";"Project",#N/A,FALSE,"PROJECT";"Summary -2",#N/A,FALSE,"SUMMARY"}</definedName>
    <definedName name="KA">#REF!</definedName>
    <definedName name="ka.">#REF!</definedName>
    <definedName name="KAE">#REF!</definedName>
    <definedName name="KAS">#REF!</definedName>
    <definedName name="kb">#REF!</definedName>
    <definedName name="kc">#REF!</definedName>
    <definedName name="kcdd">#REF!</definedName>
    <definedName name="kcg">#REF!</definedName>
    <definedName name="kcong">#REF!</definedName>
    <definedName name="Kcto">#REF!</definedName>
    <definedName name="Kctx">#REF!</definedName>
    <definedName name="KDC">#REF!</definedName>
    <definedName name="kdien">#REF!</definedName>
    <definedName name="KE_HOACH_VON_PHU_THU">#REF!</definedName>
    <definedName name="KeBve">#REF!</definedName>
    <definedName name="kem">#REF!</definedName>
    <definedName name="Kepcapcacloai">#REF!</definedName>
    <definedName name="KFFMAX">#REF!</definedName>
    <definedName name="KFFMIN">#REF!</definedName>
    <definedName name="KgBM">#REF!</definedName>
    <definedName name="Kgcot">#REF!</definedName>
    <definedName name="KgCTd4">#REF!</definedName>
    <definedName name="KgCTt4">#REF!</definedName>
    <definedName name="Kgdamd4">#REF!</definedName>
    <definedName name="Kgdamt4">#REF!</definedName>
    <definedName name="Kgmong">#REF!</definedName>
    <definedName name="KgNXOLdk">#REF!</definedName>
    <definedName name="Kgsan">#REF!</definedName>
    <definedName name="kh">#REF!</definedName>
    <definedName name="KH_Chang">#REF!</definedName>
    <definedName name="khac">2</definedName>
    <definedName name="khac1">#REF!</definedName>
    <definedName name="khac2">#REF!</definedName>
    <definedName name="khanang">#REF!</definedName>
    <definedName name="Khanhdonnoitrunggiannoidieuchinh">#REF!</definedName>
    <definedName name="KHKQKD">#REF!</definedName>
    <definedName name="KHldatcat">#REF!</definedName>
    <definedName name="khoanbt">#N/A</definedName>
    <definedName name="khoand">#N/A</definedName>
    <definedName name="khoanda">#N/A</definedName>
    <definedName name="khoansat">#N/A</definedName>
    <definedName name="khoanthep">#N/A</definedName>
    <definedName name="khoanxd">#N/A</definedName>
    <definedName name="khobac">#REF!</definedName>
    <definedName name="KHOI_LUONG_DAT_DAO_DAP">#REF!</definedName>
    <definedName name="khong">#REF!</definedName>
    <definedName name="khongtruotgia" hidden="1">{"'Sheet1'!$L$16"}</definedName>
    <definedName name="KHTHUE">#REF!</definedName>
    <definedName name="KhuDanCuDucXuan">#REF!</definedName>
    <definedName name="KhuVHthethaoTongDich">#REF!</definedName>
    <definedName name="kich">#N/A</definedName>
    <definedName name="kich18">#N/A</definedName>
    <definedName name="kiem">#REF!</definedName>
    <definedName name="Kiem_tra_trung_ten">#REF!</definedName>
    <definedName name="KINH_PHI_DEN_BU">#REF!</definedName>
    <definedName name="KINH_PHI_DZ0.4KV">#REF!</definedName>
    <definedName name="KINH_PHI_KHAO_SAT__LAP_BCNCKT__TKKTTC">#REF!</definedName>
    <definedName name="KINH_PHI_KHO_BAI">#REF!</definedName>
    <definedName name="KINH_PHI_TBA">#REF!</definedName>
    <definedName name="kip">#N/A</definedName>
    <definedName name="kipdien">#REF!</definedName>
    <definedName name="kj">#REF!</definedName>
    <definedName name="kjk" hidden="1">{"'Sheet1'!$L$16"}</definedName>
    <definedName name="KKE_Sheet10_List">#REF!</definedName>
    <definedName name="kkk">#REF!</definedName>
    <definedName name="KL" hidden="1">{"'Sheet1'!$L$16"}</definedName>
    <definedName name="kl_ME">#REF!</definedName>
    <definedName name="KL1P">#REF!</definedName>
    <definedName name="klc">#REF!</definedName>
    <definedName name="klctbb">#REF!</definedName>
    <definedName name="KLDL">#REF!</definedName>
    <definedName name="KLFMAX">#REF!</definedName>
    <definedName name="KLFMIN">#REF!</definedName>
    <definedName name="klg">#REF!</definedName>
    <definedName name="KLHC15">#REF!</definedName>
    <definedName name="KLHC25">#REF!</definedName>
    <definedName name="KLHH">#REF!</definedName>
    <definedName name="kll">#REF!</definedName>
    <definedName name="KLLC15">#REF!</definedName>
    <definedName name="KLLC25">#REF!</definedName>
    <definedName name="KLMC15">#REF!</definedName>
    <definedName name="KLMC25">#REF!</definedName>
    <definedName name="KLTHDN">#REF!</definedName>
    <definedName name="KLVANKHUON">#REF!</definedName>
    <definedName name="KNEHT">#REF!</definedName>
    <definedName name="Kng">#REF!</definedName>
    <definedName name="KP">#REF!</definedName>
    <definedName name="kp1ph">#REF!</definedName>
    <definedName name="Ks">#REF!</definedName>
    <definedName name="KSDA" hidden="1">{"'Sheet1'!$L$16"}</definedName>
    <definedName name="KSTK">#REF!</definedName>
    <definedName name="kt">#REF!</definedName>
    <definedName name="ktc">#REF!</definedName>
    <definedName name="Kte">#REF!</definedName>
    <definedName name="kv">#REF!</definedName>
    <definedName name="KVC">#REF!</definedName>
    <definedName name="kvl">1.166</definedName>
    <definedName name="Kxc">#REF!</definedName>
    <definedName name="Kxp">#REF!</definedName>
    <definedName name="Ky">#REF!</definedName>
    <definedName name="Ký_nép">#REF!</definedName>
    <definedName name="l">#REF!</definedName>
    <definedName name="l_1">#REF!</definedName>
    <definedName name="L_mong">#REF!</definedName>
    <definedName name="l1d">#REF!</definedName>
    <definedName name="l2.">#REF!</definedName>
    <definedName name="L63x6">5800</definedName>
    <definedName name="Lab_tec">#REF!</definedName>
    <definedName name="LABEL">#REF!</definedName>
    <definedName name="Labour_cost">#REF!</definedName>
    <definedName name="Lac_tec">#REF!</definedName>
    <definedName name="laisuat">#REF!</definedName>
    <definedName name="lan">#REF!</definedName>
    <definedName name="lancan">#REF!</definedName>
    <definedName name="LandPreperationWage">#REF!</definedName>
    <definedName name="lanhto">#REF!</definedName>
    <definedName name="lantrai">#REF!</definedName>
    <definedName name="lao_keo_dam_cau">#REF!</definedName>
    <definedName name="LAP_DAT_TBA">#REF!</definedName>
    <definedName name="laptram">#REF!</definedName>
    <definedName name="Lb">#REF!</definedName>
    <definedName name="LBR">#REF!</definedName>
    <definedName name="LBS_22">107800000</definedName>
    <definedName name="LC5_total">#REF!</definedName>
    <definedName name="LC6_total">#REF!</definedName>
    <definedName name="LCB">#REF!</definedName>
    <definedName name="lcc">#N/A</definedName>
    <definedName name="LCD">#REF!</definedName>
    <definedName name="Lcot">#REF!</definedName>
    <definedName name="LCT">#REF!</definedName>
    <definedName name="Ld">#REF!</definedName>
    <definedName name="LDAM">#REF!</definedName>
    <definedName name="Ldatcat">#REF!</definedName>
    <definedName name="ldm">#REF!</definedName>
    <definedName name="Leâ_Coâng_Minh">#REF!</definedName>
    <definedName name="Lf">#REF!</definedName>
    <definedName name="LgL">#REF!</definedName>
    <definedName name="lh">#REF!</definedName>
    <definedName name="LiendanhVUTRAC">#REF!</definedName>
    <definedName name="LIET_KE_VI_TRI_DZ0.4KV">#REF!</definedName>
    <definedName name="LIET_KE_VI_TRI_DZ22KV">#REF!</definedName>
    <definedName name="LietKeDZ">#REF!</definedName>
    <definedName name="limcount" hidden="1">13</definedName>
    <definedName name="line15">#REF!</definedName>
    <definedName name="list">#REF!</definedName>
    <definedName name="ljkl" hidden="1">{"'Sheet1'!$L$16"}</definedName>
    <definedName name="LK" hidden="1">{"'Sheet1'!$L$16"}</definedName>
    <definedName name="LK_hathe">#REF!</definedName>
    <definedName name="LLs">#REF!</definedName>
    <definedName name="LM">#REF!</definedName>
    <definedName name="Lmk">#REF!</definedName>
    <definedName name="LMU">#REF!</definedName>
    <definedName name="LMUSelected">#REF!</definedName>
    <definedName name="LN">#REF!</definedName>
    <definedName name="lnm">#N/A</definedName>
    <definedName name="Lnsc">#REF!</definedName>
    <definedName name="lntt">#REF!</definedName>
    <definedName name="loai">#REF!</definedName>
    <definedName name="LoÁi_BQL">#REF!</definedName>
    <definedName name="LoÁi_CT">#REF!</definedName>
    <definedName name="LOAI_DUONG">#REF!</definedName>
    <definedName name="Loai_TD">#REF!</definedName>
    <definedName name="LoaiCT">#REF!</definedName>
    <definedName name="loaimuong">#REF!</definedName>
    <definedName name="LoaixeH">#REF!</definedName>
    <definedName name="LoaixeXB">#REF!</definedName>
    <definedName name="loinhuan">#REF!</definedName>
    <definedName name="lon">#REF!</definedName>
    <definedName name="LOOP">#REF!</definedName>
    <definedName name="Lop10A1">#REF!</definedName>
    <definedName name="Lop10A13">#REF!</definedName>
    <definedName name="Lop10A5">#REF!</definedName>
    <definedName name="Lop12A10">#REF!</definedName>
    <definedName name="Lop12A8">#REF!</definedName>
    <definedName name="Lop12A9">#REF!</definedName>
    <definedName name="Loss_tec">#REF!</definedName>
    <definedName name="LRMC">#REF!</definedName>
    <definedName name="lrung">#REF!</definedName>
    <definedName name="lt">#REF!</definedName>
    <definedName name="LTD">#REF!</definedName>
    <definedName name="ltdbgt">#REF!</definedName>
    <definedName name="LTGTQM">#REF!</definedName>
    <definedName name="ltre">#REF!</definedName>
    <definedName name="lu12.2">#REF!</definedName>
    <definedName name="lu14.5">#REF!</definedName>
    <definedName name="lu15.5">#REF!</definedName>
    <definedName name="lu8.5">#REF!</definedName>
    <definedName name="lulop25">#N/A</definedName>
    <definedName name="luoichanrac">#REF!</definedName>
    <definedName name="LuongGoiXuat">#REF!</definedName>
    <definedName name="LuongXuatBan">#REF!</definedName>
    <definedName name="lurung25">#N/A</definedName>
    <definedName name="luthep12">#N/A</definedName>
    <definedName name="luthep8.5">#N/A</definedName>
    <definedName name="luuthong">#REF!</definedName>
    <definedName name="lv..">#REF!</definedName>
    <definedName name="lVC">#REF!</definedName>
    <definedName name="lvr..">#REF!</definedName>
    <definedName name="LVT">#REF!</definedName>
    <definedName name="LVX">#REF!</definedName>
    <definedName name="Lx">#REF!</definedName>
    <definedName name="LX100N">#REF!</definedName>
    <definedName name="m">#REF!</definedName>
    <definedName name="M0.4">#REF!</definedName>
    <definedName name="m1.">#REF!</definedName>
    <definedName name="m10_">#REF!</definedName>
    <definedName name="M102bn">#REF!</definedName>
    <definedName name="M102bnvc">#REF!</definedName>
    <definedName name="M10aa1p">#REF!</definedName>
    <definedName name="M10bbnc">#REF!</definedName>
    <definedName name="M10bbvc">#REF!</definedName>
    <definedName name="M10bbvl">#REF!</definedName>
    <definedName name="m11_">#REF!</definedName>
    <definedName name="M122bnvc">#REF!</definedName>
    <definedName name="M12ba3p">#REF!</definedName>
    <definedName name="M12bb1p">#REF!</definedName>
    <definedName name="M12cbnc">#REF!</definedName>
    <definedName name="M12cbvl">#REF!</definedName>
    <definedName name="M14bb1p">#REF!</definedName>
    <definedName name="m1m">#REF!</definedName>
    <definedName name="m2_">#REF!</definedName>
    <definedName name="M2H">#REF!</definedName>
    <definedName name="m2m">#REF!</definedName>
    <definedName name="m3_">#REF!</definedName>
    <definedName name="m3m">#REF!</definedName>
    <definedName name="m4_">#REF!</definedName>
    <definedName name="m4m">#REF!</definedName>
    <definedName name="m5_">#REF!</definedName>
    <definedName name="m6_">#REF!</definedName>
    <definedName name="m7_">#REF!</definedName>
    <definedName name="m8_">#REF!</definedName>
    <definedName name="M8aaHT">#REF!</definedName>
    <definedName name="m8aanc">#REF!</definedName>
    <definedName name="m8aavl">#REF!</definedName>
    <definedName name="M8aHT">#REF!</definedName>
    <definedName name="m9_">#REF!</definedName>
    <definedName name="Ma3pnc">#REF!</definedName>
    <definedName name="Ma3pvl">#REF!</definedName>
    <definedName name="Maa3pnc">#REF!</definedName>
    <definedName name="Maa3pvl">#REF!</definedName>
    <definedName name="macbt">#REF!</definedName>
    <definedName name="MACRO">#REF!</definedName>
    <definedName name="Macro2">#REF!</definedName>
    <definedName name="Macro3">#REF!</definedName>
    <definedName name="MACTANG_BD">#REF!</definedName>
    <definedName name="MACTANG_HT_BD">#REF!</definedName>
    <definedName name="MACTANG_HT_KT">#REF!</definedName>
    <definedName name="MACTANG_KT">#REF!</definedName>
    <definedName name="mahang">#REF!</definedName>
    <definedName name="mahang_tondk">#REF!</definedName>
    <definedName name="mahieu">#REF!</definedName>
    <definedName name="MAJ_CON_EQP">#REF!</definedName>
    <definedName name="MaKhachNhapXuat">#REF!</definedName>
    <definedName name="MaMay_Q">#N/A</definedName>
    <definedName name="MaNhapXuat">#REF!</definedName>
    <definedName name="Mat_cau">#REF!</definedName>
    <definedName name="MatDuong">#REF!</definedName>
    <definedName name="MATK">#REF!</definedName>
    <definedName name="Maùy_bieán_aùp_löïc_110_22_15KV___40MVA">#REF!</definedName>
    <definedName name="Maùy_thi_coâng">"mtc"</definedName>
    <definedName name="MAVANKHUON">#REF!</definedName>
    <definedName name="MAVLTHDN">#REF!</definedName>
    <definedName name="maybua">#REF!</definedName>
    <definedName name="maycay">#REF!</definedName>
    <definedName name="mayrhhbtn100">#REF!</definedName>
    <definedName name="mayrhhbtn65">#REF!</definedName>
    <definedName name="mayui110">#REF!</definedName>
    <definedName name="mazut">#REF!</definedName>
    <definedName name="MB20nc">#REF!</definedName>
    <definedName name="MB20vc">#REF!</definedName>
    <definedName name="MB20vl">#REF!</definedName>
    <definedName name="MBA">#REF!</definedName>
    <definedName name="Mba1p">#REF!</definedName>
    <definedName name="Mba3p">#REF!</definedName>
    <definedName name="Mbb3p">#REF!</definedName>
    <definedName name="Mbn1p">#REF!</definedName>
    <definedName name="MBT">#REF!</definedName>
    <definedName name="Mbtong">#REF!</definedName>
    <definedName name="mc1.5">#REF!</definedName>
    <definedName name="mc1.5s7">#REF!</definedName>
    <definedName name="mcbt">#REF!</definedName>
    <definedName name="mcgd">#REF!</definedName>
    <definedName name="mcgds7">#REF!</definedName>
    <definedName name="MDBT">#REF!</definedName>
    <definedName name="me">#REF!</definedName>
    <definedName name="Mè_A1">#REF!</definedName>
    <definedName name="Mè_A2">#REF!</definedName>
    <definedName name="MENU1">#REF!</definedName>
    <definedName name="MENUVIEW">#REF!</definedName>
    <definedName name="MESSAGE">#REF!</definedName>
    <definedName name="MESSAGE1">#REF!</definedName>
    <definedName name="MESSAGE2">#REF!</definedName>
    <definedName name="METAL">#REF!</definedName>
    <definedName name="MG_A">#REF!</definedName>
    <definedName name="MHDG">#REF!</definedName>
    <definedName name="mi">#REF!</definedName>
    <definedName name="MIH">#REF!</definedName>
    <definedName name="MINH">#REF!</definedName>
    <definedName name="minh_1">#REF!</definedName>
    <definedName name="minh_mtk">#REF!</definedName>
    <definedName name="minh1">#REF!</definedName>
    <definedName name="miyu" hidden="1">{"'Sheet1'!$L$16"}</definedName>
    <definedName name="MM">#REF!</definedName>
    <definedName name="mnkhi">#REF!</definedName>
    <definedName name="mo" hidden="1">{"'Sheet1'!$L$16"}</definedName>
    <definedName name="MODIFY">#REF!</definedName>
    <definedName name="moi" hidden="1">{"'Sheet1'!$L$16"}</definedName>
    <definedName name="mongbang">#REF!</definedName>
    <definedName name="mongdon">#REF!</definedName>
    <definedName name="Morning">#N/A</definedName>
    <definedName name="Morong">#REF!</definedName>
    <definedName name="Morong4054_85">#REF!</definedName>
    <definedName name="morong4054_98">#REF!</definedName>
    <definedName name="Moùng">#REF!</definedName>
    <definedName name="mR">#REF!</definedName>
    <definedName name="mrai">#REF!</definedName>
    <definedName name="msan">#REF!</definedName>
    <definedName name="MSCT">#REF!</definedName>
    <definedName name="msvt_bg">#REF!</definedName>
    <definedName name="MSVT_TAM">#REF!</definedName>
    <definedName name="mtcdg">#REF!</definedName>
    <definedName name="MTCLD">#REF!</definedName>
    <definedName name="MTCT">#REF!</definedName>
    <definedName name="mtk">#REF!</definedName>
    <definedName name="MTMAC12">#REF!</definedName>
    <definedName name="MTN">#REF!</definedName>
    <definedName name="mtram">#REF!</definedName>
    <definedName name="Mtt">#REF!</definedName>
    <definedName name="Mtth">#REF!</definedName>
    <definedName name="MttI">#REF!</definedName>
    <definedName name="MttII">#REF!</definedName>
    <definedName name="MttX">#REF!</definedName>
    <definedName name="MTXL">#REF!</definedName>
    <definedName name="Mu">#REF!</definedName>
    <definedName name="Mu_">#REF!</definedName>
    <definedName name="MUA">#REF!</definedName>
    <definedName name="mui">#REF!</definedName>
    <definedName name="mxlat">#REF!</definedName>
    <definedName name="mxuc">#REF!</definedName>
    <definedName name="myle">#REF!</definedName>
    <definedName name="n">#REF!</definedName>
    <definedName name="n_1">#REF!</definedName>
    <definedName name="N_1111">#REF!</definedName>
    <definedName name="N_1112">#REF!</definedName>
    <definedName name="N_1121">#REF!</definedName>
    <definedName name="N_1122">#REF!</definedName>
    <definedName name="N_1131">#REF!</definedName>
    <definedName name="N_1132">#REF!</definedName>
    <definedName name="N_131">#REF!</definedName>
    <definedName name="N_1331">#REF!</definedName>
    <definedName name="N_1332">#REF!</definedName>
    <definedName name="N_1338">#REF!</definedName>
    <definedName name="N_1388">#REF!</definedName>
    <definedName name="N_139">#REF!</definedName>
    <definedName name="N_141">#REF!</definedName>
    <definedName name="N_1421">#REF!</definedName>
    <definedName name="N_1422">#REF!</definedName>
    <definedName name="N_144">#REF!</definedName>
    <definedName name="N_152">#REF!</definedName>
    <definedName name="N_1531">#REF!</definedName>
    <definedName name="N_1532">#REF!</definedName>
    <definedName name="N_154">#REF!</definedName>
    <definedName name="N_155">#REF!</definedName>
    <definedName name="N_156">#REF!</definedName>
    <definedName name="n_2">#REF!</definedName>
    <definedName name="N_2111">#REF!</definedName>
    <definedName name="N_2112">#REF!</definedName>
    <definedName name="N_2113">#REF!</definedName>
    <definedName name="N_2114">#REF!</definedName>
    <definedName name="N_2115">#REF!</definedName>
    <definedName name="N_2118">#REF!</definedName>
    <definedName name="N_2131">#REF!</definedName>
    <definedName name="N_2132">#REF!</definedName>
    <definedName name="N_2134">#REF!</definedName>
    <definedName name="N_2138">#REF!</definedName>
    <definedName name="N_2141">#REF!</definedName>
    <definedName name="N_2142">#REF!</definedName>
    <definedName name="N_2143">#REF!</definedName>
    <definedName name="N_2411">#REF!</definedName>
    <definedName name="N_2412">#REF!</definedName>
    <definedName name="N_2413">#REF!</definedName>
    <definedName name="N_244">#REF!</definedName>
    <definedName name="n_3">#REF!</definedName>
    <definedName name="N_311">#REF!</definedName>
    <definedName name="N_315">#REF!</definedName>
    <definedName name="N_331">#REF!</definedName>
    <definedName name="N_33311">#REF!</definedName>
    <definedName name="N_33312">#REF!</definedName>
    <definedName name="N_3333">#REF!</definedName>
    <definedName name="N_3334">#REF!</definedName>
    <definedName name="N_3337">#REF!</definedName>
    <definedName name="N_3338">#REF!</definedName>
    <definedName name="N_3339">#REF!</definedName>
    <definedName name="N_334">#REF!</definedName>
    <definedName name="N_3383">#REF!</definedName>
    <definedName name="N_3384">#REF!</definedName>
    <definedName name="N_3388">#REF!</definedName>
    <definedName name="N_411">#REF!</definedName>
    <definedName name="N_412">#REF!</definedName>
    <definedName name="N_413">#REF!</definedName>
    <definedName name="N_415">#REF!</definedName>
    <definedName name="N_416">#REF!</definedName>
    <definedName name="N_4211">#REF!</definedName>
    <definedName name="N_4212">#REF!</definedName>
    <definedName name="N_441">#REF!</definedName>
    <definedName name="N_5111">#REF!</definedName>
    <definedName name="N_621">#REF!</definedName>
    <definedName name="N_622">#REF!</definedName>
    <definedName name="N_6271">#REF!</definedName>
    <definedName name="N_6272">#REF!</definedName>
    <definedName name="N_6273">#REF!</definedName>
    <definedName name="N_6274">#REF!</definedName>
    <definedName name="N_6277">#REF!</definedName>
    <definedName name="N_6278">#REF!</definedName>
    <definedName name="N_632">#REF!</definedName>
    <definedName name="N_6412">#REF!</definedName>
    <definedName name="N_6417">#REF!</definedName>
    <definedName name="N_6421">#REF!</definedName>
    <definedName name="N_6422">#REF!</definedName>
    <definedName name="N_6423">#REF!</definedName>
    <definedName name="N_6424">#REF!</definedName>
    <definedName name="N_6425">#REF!</definedName>
    <definedName name="N_6427">#REF!</definedName>
    <definedName name="N_6428">#REF!</definedName>
    <definedName name="N_711">#REF!</definedName>
    <definedName name="N_721">#REF!</definedName>
    <definedName name="N_811">#REF!</definedName>
    <definedName name="N_821">#REF!</definedName>
    <definedName name="N_911">#REF!</definedName>
    <definedName name="N_Class1">#REF!</definedName>
    <definedName name="N_Class2">#REF!</definedName>
    <definedName name="N_Class3">#REF!</definedName>
    <definedName name="N_Class4">#REF!</definedName>
    <definedName name="N_Class5">#REF!</definedName>
    <definedName name="N_con">#REF!</definedName>
    <definedName name="N_GTGTKT">#REF!</definedName>
    <definedName name="N_lchae">#REF!</definedName>
    <definedName name="N_NPT">#REF!</definedName>
    <definedName name="N_P">#REF!</definedName>
    <definedName name="N_run">#REF!</definedName>
    <definedName name="N_sed">#REF!</definedName>
    <definedName name="N_TG">#REF!</definedName>
    <definedName name="N_TM">#REF!</definedName>
    <definedName name="N_TSCD">#REF!</definedName>
    <definedName name="N_TSLD">#REF!</definedName>
    <definedName name="N_V">#REF!</definedName>
    <definedName name="N_volae">#REF!</definedName>
    <definedName name="n1_">#REF!</definedName>
    <definedName name="n1pig">#REF!</definedName>
    <definedName name="N1pIGvc">#REF!</definedName>
    <definedName name="n1pind">#REF!</definedName>
    <definedName name="N1pINDvc">#REF!</definedName>
    <definedName name="n1ping">#REF!</definedName>
    <definedName name="N1pINGvc">#REF!</definedName>
    <definedName name="n1pint">#REF!</definedName>
    <definedName name="n2_">#REF!</definedName>
    <definedName name="n3_">#REF!</definedName>
    <definedName name="n4_">#REF!</definedName>
    <definedName name="Na">#REF!</definedName>
    <definedName name="Nam">#REF!</definedName>
    <definedName name="NAMCHODON">#REF!</definedName>
    <definedName name="Name">#REF!</definedName>
    <definedName name="naunhua">#N/A</definedName>
    <definedName name="nc">#REF!</definedName>
    <definedName name="nc.3">#REF!</definedName>
    <definedName name="nc.4">#REF!</definedName>
    <definedName name="nc_btm10">#REF!</definedName>
    <definedName name="nc_btm100">#REF!</definedName>
    <definedName name="nc1p">#REF!</definedName>
    <definedName name="nc2.0">#REF!</definedName>
    <definedName name="nc2.1">#REF!</definedName>
    <definedName name="nc2.1I">#REF!</definedName>
    <definedName name="nc2.1II">#REF!</definedName>
    <definedName name="nc2.1III">#REF!</definedName>
    <definedName name="nc2.1IV">#REF!</definedName>
    <definedName name="nc2.2">#REF!</definedName>
    <definedName name="nc2.2I">#REF!</definedName>
    <definedName name="nc2.2II">#REF!</definedName>
    <definedName name="nc2.2III">#REF!</definedName>
    <definedName name="nc2.2IV">#REF!</definedName>
    <definedName name="nc2.3">#REF!</definedName>
    <definedName name="nc2.3I">#REF!</definedName>
    <definedName name="nc2.3II">#REF!</definedName>
    <definedName name="nc2.3III">#REF!</definedName>
    <definedName name="nc2.3IV">#REF!</definedName>
    <definedName name="nc2.4">#REF!</definedName>
    <definedName name="nc2.4I">#REF!</definedName>
    <definedName name="nc2.4II">#REF!</definedName>
    <definedName name="nc2.4III">#REF!</definedName>
    <definedName name="nc2.4IV">#REF!</definedName>
    <definedName name="nc2.5I">#REF!</definedName>
    <definedName name="nc2.5II">#REF!</definedName>
    <definedName name="nc2.5III">#REF!</definedName>
    <definedName name="nc2.5IV">#REF!</definedName>
    <definedName name="nc2.6">#REF!</definedName>
    <definedName name="nc2.6I">#REF!</definedName>
    <definedName name="nc2.6II">#REF!</definedName>
    <definedName name="nc2.6III">#REF!</definedName>
    <definedName name="nc2.6IV">#REF!</definedName>
    <definedName name="nc2.7I">#REF!</definedName>
    <definedName name="nc2.7II">#REF!</definedName>
    <definedName name="nc2.7III">#REF!</definedName>
    <definedName name="nc2.7IV">#REF!</definedName>
    <definedName name="nc2.8">#REF!</definedName>
    <definedName name="nc2.8I">#REF!</definedName>
    <definedName name="nc2.8II">#REF!</definedName>
    <definedName name="nc2.8III">#REF!</definedName>
    <definedName name="nc2.8IV">#REF!</definedName>
    <definedName name="nc2.9">#REF!</definedName>
    <definedName name="nc2.9I">#REF!</definedName>
    <definedName name="nc2.9II">#REF!</definedName>
    <definedName name="nc2.9III">#REF!</definedName>
    <definedName name="nc2.9IV">#REF!</definedName>
    <definedName name="nc2I">#REF!</definedName>
    <definedName name="nc2II">#REF!</definedName>
    <definedName name="nc2III">#REF!</definedName>
    <definedName name="nc2IV">#REF!</definedName>
    <definedName name="nc3.0">#REF!</definedName>
    <definedName name="nc3.1">#REF!</definedName>
    <definedName name="nc3.1I">#REF!</definedName>
    <definedName name="nc3.1II">#REF!</definedName>
    <definedName name="nc3.1III">#REF!</definedName>
    <definedName name="nc3.1IV">#REF!</definedName>
    <definedName name="nc3.2">#REF!</definedName>
    <definedName name="nc3.2I">#REF!</definedName>
    <definedName name="nc3.2II">#REF!</definedName>
    <definedName name="nc3.2III">#REF!</definedName>
    <definedName name="nc3.2IV">#REF!</definedName>
    <definedName name="nc3.3">#REF!</definedName>
    <definedName name="nc3.3I">#REF!</definedName>
    <definedName name="nc3.3II">#REF!</definedName>
    <definedName name="nc3.3III">#REF!</definedName>
    <definedName name="nc3.3IV">#REF!</definedName>
    <definedName name="nc3.4">#REF!</definedName>
    <definedName name="nc3.4I">#REF!</definedName>
    <definedName name="nc3.4II">#REF!</definedName>
    <definedName name="nc3.4III">#REF!</definedName>
    <definedName name="nc3.4IV">#REF!</definedName>
    <definedName name="nc3.5I">#REF!</definedName>
    <definedName name="nc3.5II">#REF!</definedName>
    <definedName name="nc3.5III">#REF!</definedName>
    <definedName name="nc3.5IV">#REF!</definedName>
    <definedName name="nc3.6">#REF!</definedName>
    <definedName name="nc3.6I">#REF!</definedName>
    <definedName name="nc3.6II">#REF!</definedName>
    <definedName name="nc3.6III">#REF!</definedName>
    <definedName name="nc3.6IV">#REF!</definedName>
    <definedName name="nc3.7">#REF!</definedName>
    <definedName name="nc3.7I">#REF!</definedName>
    <definedName name="nc3.7II">#REF!</definedName>
    <definedName name="nc3.7III">#REF!</definedName>
    <definedName name="nc3.7IV">#REF!</definedName>
    <definedName name="nc3.8">#REF!</definedName>
    <definedName name="nc3.8I">#REF!</definedName>
    <definedName name="nc3.8II">#REF!</definedName>
    <definedName name="nc3.8III">#REF!</definedName>
    <definedName name="nc3.8IV">#REF!</definedName>
    <definedName name="nc3.9">#REF!</definedName>
    <definedName name="nc3.9I">#REF!</definedName>
    <definedName name="nc3.9II">#REF!</definedName>
    <definedName name="nc3.9III">#REF!</definedName>
    <definedName name="nc3.9IV">#REF!</definedName>
    <definedName name="nc3I">#REF!</definedName>
    <definedName name="nc3II">#REF!</definedName>
    <definedName name="nc3III">#REF!</definedName>
    <definedName name="nc3IV">#REF!</definedName>
    <definedName name="nc3p">#REF!</definedName>
    <definedName name="nc4.0">#REF!</definedName>
    <definedName name="nc4.1">#REF!</definedName>
    <definedName name="nc4.1I">#REF!</definedName>
    <definedName name="nc4.1II">#REF!</definedName>
    <definedName name="nc4.1III">#REF!</definedName>
    <definedName name="nc4.1IV">#REF!</definedName>
    <definedName name="nc4.2">#REF!</definedName>
    <definedName name="nc4.2I">#REF!</definedName>
    <definedName name="nc4.2II">#REF!</definedName>
    <definedName name="nc4.2III">#REF!</definedName>
    <definedName name="nc4.2IV">#REF!</definedName>
    <definedName name="nc4.3">#REF!</definedName>
    <definedName name="nc4.3I">#REF!</definedName>
    <definedName name="nc4.3II">#REF!</definedName>
    <definedName name="nc4.3III">#REF!</definedName>
    <definedName name="nc4.3IV">#REF!</definedName>
    <definedName name="nc4.4">#REF!</definedName>
    <definedName name="nc4.4I">#REF!</definedName>
    <definedName name="nc4.4II">#REF!</definedName>
    <definedName name="nc4.4III">#REF!</definedName>
    <definedName name="nc4.4IV">#REF!</definedName>
    <definedName name="nc4.5">#REF!</definedName>
    <definedName name="nc4.5I">#REF!</definedName>
    <definedName name="nc4.5II">#REF!</definedName>
    <definedName name="nc4.5III">#REF!</definedName>
    <definedName name="nc4.5IV">#REF!</definedName>
    <definedName name="nc4.6">#REF!</definedName>
    <definedName name="nc4.6I">#REF!</definedName>
    <definedName name="nc4.6II">#REF!</definedName>
    <definedName name="nc4.6III">#REF!</definedName>
    <definedName name="nc4.6IV">#REF!</definedName>
    <definedName name="nc4.7">#REF!</definedName>
    <definedName name="nc4.7I">#REF!</definedName>
    <definedName name="nc4.7II">#REF!</definedName>
    <definedName name="nc4.7III">#REF!</definedName>
    <definedName name="nc4.7IV">#REF!</definedName>
    <definedName name="nc4.8">#REF!</definedName>
    <definedName name="nc4.8I">#REF!</definedName>
    <definedName name="nc4.8II">#REF!</definedName>
    <definedName name="nc4.8III">#REF!</definedName>
    <definedName name="nc4.8IV">#REF!</definedName>
    <definedName name="nc4.9">#REF!</definedName>
    <definedName name="nc4.9I">#REF!</definedName>
    <definedName name="nc4.9II">#REF!</definedName>
    <definedName name="nc4.9III">#REF!</definedName>
    <definedName name="nc4.9IV">#REF!</definedName>
    <definedName name="nc4I">#REF!</definedName>
    <definedName name="nc4II">#REF!</definedName>
    <definedName name="nc4III">#REF!</definedName>
    <definedName name="nc4IV">#REF!</definedName>
    <definedName name="nc5.0">#REF!</definedName>
    <definedName name="nc5.1">#REF!</definedName>
    <definedName name="nc5.2">#REF!</definedName>
    <definedName name="nc5.3">#REF!</definedName>
    <definedName name="nc5.4">#REF!</definedName>
    <definedName name="nc5.5">#REF!</definedName>
    <definedName name="nc5.6">#REF!</definedName>
    <definedName name="nc5.7">#REF!</definedName>
    <definedName name="nc5.8">#REF!</definedName>
    <definedName name="nc5.9">#REF!</definedName>
    <definedName name="nc5I">#REF!</definedName>
    <definedName name="nc5II">#REF!</definedName>
    <definedName name="nc5III">#REF!</definedName>
    <definedName name="nc5IV">#REF!</definedName>
    <definedName name="nc6.0">#REF!</definedName>
    <definedName name="nc6.1">#REF!</definedName>
    <definedName name="nc6.2">#REF!</definedName>
    <definedName name="nc6.3">#REF!</definedName>
    <definedName name="nc6.4">#REF!</definedName>
    <definedName name="nc6.5">#REF!</definedName>
    <definedName name="nc6.6">#REF!</definedName>
    <definedName name="nc6.7">#REF!</definedName>
    <definedName name="nc6.8">#REF!</definedName>
    <definedName name="nc6.9">#REF!</definedName>
    <definedName name="nc7.0">#REF!</definedName>
    <definedName name="NCBD100">#REF!</definedName>
    <definedName name="NCBD200">#REF!</definedName>
    <definedName name="NCBD250">#REF!</definedName>
    <definedName name="ncc">1.183</definedName>
    <definedName name="NCC2.5">#REF!</definedName>
    <definedName name="NCC2.7">#REF!</definedName>
    <definedName name="NCC3.2">#REF!</definedName>
    <definedName name="NCC4.3">#REF!</definedName>
    <definedName name="NCC4.5">#REF!</definedName>
    <definedName name="NCC4.7">#REF!</definedName>
    <definedName name="ncc5.5">#REF!</definedName>
    <definedName name="ncc5.7">#REF!</definedName>
    <definedName name="ncc6.5">#REF!</definedName>
    <definedName name="ncc6.7">#REF!</definedName>
    <definedName name="NCcap0.7">#REF!</definedName>
    <definedName name="NCcap1">#REF!</definedName>
    <definedName name="nccs">#REF!</definedName>
    <definedName name="NCCT3p">#REF!</definedName>
    <definedName name="ncd">1.066</definedName>
    <definedName name="ncday35">#REF!</definedName>
    <definedName name="ncday50">#REF!</definedName>
    <definedName name="ncday70">#REF!</definedName>
    <definedName name="ncday95">#REF!</definedName>
    <definedName name="ncdg">#REF!</definedName>
    <definedName name="NCGF">#REF!</definedName>
    <definedName name="ncgff">#REF!</definedName>
    <definedName name="NCKday">#REF!</definedName>
    <definedName name="NCKT">#REF!</definedName>
    <definedName name="NCLD">#REF!</definedName>
    <definedName name="NCMTC">#REF!</definedName>
    <definedName name="ncong">#REF!</definedName>
    <definedName name="NCPP">#REF!</definedName>
    <definedName name="nctn">#REF!</definedName>
    <definedName name="nctram">#REF!</definedName>
    <definedName name="ncv">#REF!</definedName>
    <definedName name="NCVC100">#REF!</definedName>
    <definedName name="NCVC200">#REF!</definedName>
    <definedName name="NCVC250">#REF!</definedName>
    <definedName name="NCVC3P">#REF!</definedName>
    <definedName name="NCVCM100">#REF!</definedName>
    <definedName name="NCVCM200">#REF!</definedName>
    <definedName name="ncxlkcs">#REF!</definedName>
    <definedName name="ncxlkd">#REF!</definedName>
    <definedName name="ncxlkh">#REF!</definedName>
    <definedName name="ncxlkt">#REF!</definedName>
    <definedName name="ncxlktnl">#REF!</definedName>
    <definedName name="ncxlpxsx">#REF!</definedName>
    <definedName name="ncxltc">#REF!</definedName>
    <definedName name="ndc">#REF!</definedName>
    <definedName name="NDFN">#REF!</definedName>
    <definedName name="NDFP">#REF!</definedName>
    <definedName name="Ne" hidden="1">{"'Sheet1'!$L$16"}</definedName>
    <definedName name="NECCO">#REF!</definedName>
    <definedName name="NECCO_bill">#REF!</definedName>
    <definedName name="NECCO_VL">#REF!</definedName>
    <definedName name="NenDuong">#REF!</definedName>
    <definedName name="nenkhi">#N/A</definedName>
    <definedName name="nenkhi17">#N/A</definedName>
    <definedName name="nenkhidau102">#REF!</definedName>
    <definedName name="nenkhidau120">#REF!</definedName>
    <definedName name="nenkhidau1200">#REF!</definedName>
    <definedName name="nenkhidau200">#REF!</definedName>
    <definedName name="nenkhidau240">#REF!</definedName>
    <definedName name="nenkhidau300">#REF!</definedName>
    <definedName name="nenkhidau360">#REF!</definedName>
    <definedName name="nenkhidau5.5">#REF!</definedName>
    <definedName name="nenkhidau540">#REF!</definedName>
    <definedName name="nenkhidau600">#REF!</definedName>
    <definedName name="nenkhidau660">#REF!</definedName>
    <definedName name="nenkhidau75">#REF!</definedName>
    <definedName name="nenkhidien10">#REF!</definedName>
    <definedName name="nenkhidien150">#REF!</definedName>
    <definedName name="nenkhidien216">#REF!</definedName>
    <definedName name="nenkhidien22">#REF!</definedName>
    <definedName name="nenkhidien270">#REF!</definedName>
    <definedName name="nenkhidien30">#REF!</definedName>
    <definedName name="nenkhidien300">#REF!</definedName>
    <definedName name="nenkhidien5">#REF!</definedName>
    <definedName name="nenkhidien56">#REF!</definedName>
    <definedName name="nenkhidien600">#REF!</definedName>
    <definedName name="nenkhixang11">#REF!</definedName>
    <definedName name="nenkhixang120">#REF!</definedName>
    <definedName name="nenkhixang200">#REF!</definedName>
    <definedName name="nenkhixang25">#REF!</definedName>
    <definedName name="nenkhixang3">#REF!</definedName>
    <definedName name="nenkhixang300">#REF!</definedName>
    <definedName name="nenkhixang40">#REF!</definedName>
    <definedName name="nenkhixang600">#REF!</definedName>
    <definedName name="neo4T">#N/A</definedName>
    <definedName name="NET">#REF!</definedName>
    <definedName name="NET_1">#REF!</definedName>
    <definedName name="NET_ANA">#REF!</definedName>
    <definedName name="NET_ANA_1">#REF!</definedName>
    <definedName name="NET_ANA_2">#REF!</definedName>
    <definedName name="NEXT">#REF!</definedName>
    <definedName name="NGAØY">#REF!</definedName>
    <definedName name="ngau">#REF!</definedName>
    <definedName name="NgayNhapXuat">#REF!</definedName>
    <definedName name="nght">#REF!</definedName>
    <definedName name="ngu" hidden="1">{"'Sheet1'!$L$16"}</definedName>
    <definedName name="NH">#REF!</definedName>
    <definedName name="NHAÂN_COÂNG">BTRAM</definedName>
    <definedName name="Nhaân_coâng_baäc_3_0_7__Nhoùm_1">"nc"</definedName>
    <definedName name="Nhâm_Ctr">#REF!</definedName>
    <definedName name="Nhancong2">#REF!</definedName>
    <definedName name="Nhapsolieu">#REF!</definedName>
    <definedName name="nhcong">#REF!</definedName>
    <definedName name="nhcong1">#REF!</definedName>
    <definedName name="nhcong2">#REF!</definedName>
    <definedName name="nhd">#REF!</definedName>
    <definedName name="nhfffd">{"DZ-TDTB2.XLS","Dcksat.xls"}</definedName>
    <definedName name="NhienlieuNL">#REF!</definedName>
    <definedName name="nhn">#REF!</definedName>
    <definedName name="NhNgam">#REF!</definedName>
    <definedName name="NHot">#REF!</definedName>
    <definedName name="NhTreo">#REF!</definedName>
    <definedName name="nhu">#REF!</definedName>
    <definedName name="nhua">#REF!</definedName>
    <definedName name="nhuad">#REF!</definedName>
    <definedName name="nhutuong">#N/A</definedName>
    <definedName name="nig">#REF!</definedName>
    <definedName name="nig1p">#REF!</definedName>
    <definedName name="nig3p">#REF!</definedName>
    <definedName name="NIGnc">#REF!</definedName>
    <definedName name="nignc1p">#REF!</definedName>
    <definedName name="NIGvc">#REF!</definedName>
    <definedName name="NIGvl">#REF!</definedName>
    <definedName name="nigvl1p">#REF!</definedName>
    <definedName name="nin">#REF!</definedName>
    <definedName name="nin14nc3p">#REF!</definedName>
    <definedName name="nin14vl3p">#REF!</definedName>
    <definedName name="nin1903p">#REF!</definedName>
    <definedName name="nin190nc3p">#REF!</definedName>
    <definedName name="nin190vl3p">#REF!</definedName>
    <definedName name="NIN20nc">#REF!</definedName>
    <definedName name="NIN20vc">#REF!</definedName>
    <definedName name="NIN20vl">#REF!</definedName>
    <definedName name="nin2903p">#REF!</definedName>
    <definedName name="nin290nc3p">#REF!</definedName>
    <definedName name="nin290vl3p">#REF!</definedName>
    <definedName name="nin3p">#REF!</definedName>
    <definedName name="NIN9020nc">#REF!</definedName>
    <definedName name="NIN9020vc">#REF!</definedName>
    <definedName name="NIN9020vl">#REF!</definedName>
    <definedName name="NIN90nc">#REF!</definedName>
    <definedName name="NIN90vc">#REF!</definedName>
    <definedName name="NIN90vl">#REF!</definedName>
    <definedName name="nind">#REF!</definedName>
    <definedName name="nind1p">#REF!</definedName>
    <definedName name="nind3p">#REF!</definedName>
    <definedName name="nindnc1p">#REF!</definedName>
    <definedName name="nindnc3p">#REF!</definedName>
    <definedName name="NINDvc">#REF!</definedName>
    <definedName name="nindvl1p">#REF!</definedName>
    <definedName name="nindvl3p">#REF!</definedName>
    <definedName name="ning1p">#REF!</definedName>
    <definedName name="ningnc1p">#REF!</definedName>
    <definedName name="ningvl1p">#REF!</definedName>
    <definedName name="ninnc3p">#REF!</definedName>
    <definedName name="nint1p">#REF!</definedName>
    <definedName name="nintnc1p">#REF!</definedName>
    <definedName name="nintvl1p">#REF!</definedName>
    <definedName name="NINvc">#REF!</definedName>
    <definedName name="ninvl3p">#REF!</definedName>
    <definedName name="nl">#REF!</definedName>
    <definedName name="nl1p">#REF!</definedName>
    <definedName name="nl3p">#REF!</definedName>
    <definedName name="NLFElse">#REF!</definedName>
    <definedName name="NLHC15">#REF!</definedName>
    <definedName name="NLHC25">#REF!</definedName>
    <definedName name="NLLC15">#REF!</definedName>
    <definedName name="NLLC25">#REF!</definedName>
    <definedName name="NLMC15">#REF!</definedName>
    <definedName name="NLMC25">#REF!</definedName>
    <definedName name="nlnc3p">#REF!</definedName>
    <definedName name="nlnc3pha">#REF!</definedName>
    <definedName name="NLTK1p">#REF!</definedName>
    <definedName name="nlvl3p">#REF!</definedName>
    <definedName name="nm">#REF!</definedName>
    <definedName name="Nms">#REF!</definedName>
    <definedName name="nn">#REF!</definedName>
    <definedName name="nn1p">#REF!</definedName>
    <definedName name="nn3p">#REF!</definedName>
    <definedName name="nnn" hidden="1">{"'Sheet1'!$L$16"}</definedName>
    <definedName name="nnnc3p">#REF!</definedName>
    <definedName name="nnvl3p">#REF!</definedName>
    <definedName name="No">#REF!</definedName>
    <definedName name="No.9" hidden="1">{"'Sheet1'!$L$16"}</definedName>
    <definedName name="noc">#REF!</definedName>
    <definedName name="NOISUY">#REF!</definedName>
    <definedName name="NoiSuy_TKP">#REF!</definedName>
    <definedName name="none">#REF!</definedName>
    <definedName name="nop">#REF!</definedName>
    <definedName name="Np">#REF!</definedName>
    <definedName name="Np_">#REF!</definedName>
    <definedName name="npr">#REF!</definedName>
    <definedName name="Nq">#REF!</definedName>
    <definedName name="nqd">#REF!</definedName>
    <definedName name="NrYC">#REF!</definedName>
    <definedName name="NS_ChonThauTB">#REF!</definedName>
    <definedName name="NS_ChonThauXL">#REF!</definedName>
    <definedName name="NS_CPQLDA">#REF!</definedName>
    <definedName name="NS_GiamSatTB">#REF!</definedName>
    <definedName name="NS_GiamSatXL">#REF!</definedName>
    <definedName name="NS_KiemToan">#REF!</definedName>
    <definedName name="NS_QToan">#REF!</definedName>
    <definedName name="NS_ThamTraDT">#REF!</definedName>
    <definedName name="NS_ThamTraTK">#REF!</definedName>
    <definedName name="nsc">#REF!</definedName>
    <definedName name="nsk">#REF!</definedName>
    <definedName name="nsl">#REF!</definedName>
    <definedName name="nt">#REF!</definedName>
    <definedName name="ÑTHH">#REF!</definedName>
    <definedName name="nuoc2">#REF!</definedName>
    <definedName name="nuoc4">#REF!</definedName>
    <definedName name="nuoc5">#REF!</definedName>
    <definedName name="Nut_tec">#REF!</definedName>
    <definedName name="nuy">#REF!</definedName>
    <definedName name="NVF">#REF!</definedName>
    <definedName name="nw">#REF!</definedName>
    <definedName name="nxc">#REF!</definedName>
    <definedName name="NXHT">#REF!</definedName>
    <definedName name="NXnc">#REF!</definedName>
    <definedName name="nxp">#REF!</definedName>
    <definedName name="NXvl">#REF!</definedName>
    <definedName name="o" hidden="1">{"'Sheet1'!$L$16"}</definedName>
    <definedName name="O_M">#REF!</definedName>
    <definedName name="O_N">#REF!</definedName>
    <definedName name="o_n_phÝ_1__thu_nhËp_th_ng">#REF!</definedName>
    <definedName name="Ö135">#REF!</definedName>
    <definedName name="oa">#REF!</definedName>
    <definedName name="ob">#REF!</definedName>
    <definedName name="OD">#REF!</definedName>
    <definedName name="ODC">#REF!</definedName>
    <definedName name="ODS">#REF!</definedName>
    <definedName name="ODU">#REF!</definedName>
    <definedName name="OM">#REF!</definedName>
    <definedName name="OMC">#REF!</definedName>
    <definedName name="OME">#REF!</definedName>
    <definedName name="OMW">#REF!</definedName>
    <definedName name="ON">#REF!</definedName>
    <definedName name="ong_cong_duc_san">#REF!</definedName>
    <definedName name="Ong_cong_hinh_hop_do_tai_cho">#REF!</definedName>
    <definedName name="Ongbaovecap">#REF!</definedName>
    <definedName name="Ongnoiday">#REF!</definedName>
    <definedName name="Ongnoidaybulongtachongrungtabu">#REF!</definedName>
    <definedName name="ongnuoc">#REF!</definedName>
    <definedName name="OngPVC">#REF!</definedName>
    <definedName name="OOM">#REF!</definedName>
    <definedName name="ophom">#REF!</definedName>
    <definedName name="options">#REF!</definedName>
    <definedName name="ORD">#REF!</definedName>
    <definedName name="OrderTable" hidden="1">#REF!</definedName>
    <definedName name="ORF">#REF!</definedName>
    <definedName name="oto10T">#REF!</definedName>
    <definedName name="oto5m3">#REF!</definedName>
    <definedName name="oto5T">#REF!</definedName>
    <definedName name="oto7T">#REF!</definedName>
    <definedName name="otobt6">#REF!</definedName>
    <definedName name="otonhua">#REF!</definedName>
    <definedName name="otothung10">#REF!</definedName>
    <definedName name="otothung12">#REF!</definedName>
    <definedName name="otothung12.5">#REF!</definedName>
    <definedName name="otothung2">#REF!</definedName>
    <definedName name="otothung2.5">#REF!</definedName>
    <definedName name="otothung20">#REF!</definedName>
    <definedName name="otothung4">#REF!</definedName>
    <definedName name="otothung5">#REF!</definedName>
    <definedName name="otothung6">#REF!</definedName>
    <definedName name="otothung7">#REF!</definedName>
    <definedName name="ototudo10">#REF!</definedName>
    <definedName name="ototudo12">#REF!</definedName>
    <definedName name="ototudo15">#REF!</definedName>
    <definedName name="ototudo2.5">#REF!</definedName>
    <definedName name="ototudo20">#REF!</definedName>
    <definedName name="ototudo25">#REF!</definedName>
    <definedName name="ototudo27">#REF!</definedName>
    <definedName name="ototudo3.5">#REF!</definedName>
    <definedName name="ototudo4">#REF!</definedName>
    <definedName name="ototudo5">#REF!</definedName>
    <definedName name="ototudo6">#REF!</definedName>
    <definedName name="ototudo7">#REF!</definedName>
    <definedName name="ototudo9">#REF!</definedName>
    <definedName name="ototuoinuoc4">#REF!</definedName>
    <definedName name="ototuoinuoc5">#REF!</definedName>
    <definedName name="ototuoinuoc6">#REF!</definedName>
    <definedName name="ototuoinuoc7">#REF!</definedName>
    <definedName name="oü0">#REF!</definedName>
    <definedName name="Out">#N/A</definedName>
    <definedName name="OutRow">#REF!</definedName>
    <definedName name="ov">#REF!</definedName>
    <definedName name="oxy">#REF!</definedName>
    <definedName name="P_Class1">#REF!</definedName>
    <definedName name="P_Class2">#REF!</definedName>
    <definedName name="P_Class3">#REF!</definedName>
    <definedName name="P_Class4">#REF!</definedName>
    <definedName name="P_Class5">#REF!</definedName>
    <definedName name="P_con">#REF!</definedName>
    <definedName name="P_run">#REF!</definedName>
    <definedName name="P_sed">#REF!</definedName>
    <definedName name="PA">#REF!</definedName>
    <definedName name="PACNGOI">#REF!</definedName>
    <definedName name="palang">#N/A</definedName>
    <definedName name="panen">#REF!</definedName>
    <definedName name="pantoi">#REF!</definedName>
    <definedName name="Pbnn">#REF!</definedName>
    <definedName name="Pbno">#REF!</definedName>
    <definedName name="Pbnx">#REF!</definedName>
    <definedName name="PChe">#REF!</definedName>
    <definedName name="Pd">#REF!</definedName>
    <definedName name="Pe_Class1">#REF!</definedName>
    <definedName name="Pe_Class2">#REF!</definedName>
    <definedName name="Pe_Class3">#REF!</definedName>
    <definedName name="Pe_Class4">#REF!</definedName>
    <definedName name="Pe_Class5">#REF!</definedName>
    <definedName name="PFF">#REF!</definedName>
    <definedName name="pgia">#REF!</definedName>
    <definedName name="PHADO">#REF!</definedName>
    <definedName name="PHAN_DIEN_DZ0.4KV">#REF!</definedName>
    <definedName name="PHAN_DIEN_TBA">#REF!</definedName>
    <definedName name="PHAN_MUA_SAM_DZ0.4KV">#REF!</definedName>
    <definedName name="PhanChung">#REF!</definedName>
    <definedName name="phatdien10">#REF!</definedName>
    <definedName name="phatdien112">#REF!</definedName>
    <definedName name="phatdien122">#REF!</definedName>
    <definedName name="phatdien15">#REF!</definedName>
    <definedName name="phatdien20">#REF!</definedName>
    <definedName name="phatdien25">#REF!</definedName>
    <definedName name="phatdien30">#REF!</definedName>
    <definedName name="phatdien38">#REF!</definedName>
    <definedName name="phatdien45">#REF!</definedName>
    <definedName name="phatdien5.2">#REF!</definedName>
    <definedName name="phatdien50">#REF!</definedName>
    <definedName name="phatdien60">#REF!</definedName>
    <definedName name="phatdien75">#REF!</definedName>
    <definedName name="phatdien8">#REF!</definedName>
    <definedName name="PHC">#REF!</definedName>
    <definedName name="phen">#REF!</definedName>
    <definedName name="Pheuhopgang">#REF!</definedName>
    <definedName name="phi_inertial">#REF!</definedName>
    <definedName name="Phone">#REF!</definedName>
    <definedName name="phongnuoc">#REF!</definedName>
    <definedName name="phson">#REF!</definedName>
    <definedName name="phtuyen">#REF!</definedName>
    <definedName name="phu_luc_vua">#REF!</definedName>
    <definedName name="phugia2">#REF!</definedName>
    <definedName name="phugia3">#REF!</definedName>
    <definedName name="phugia4">#REF!</definedName>
    <definedName name="phugia5">#REF!</definedName>
    <definedName name="Phukienduongday">#REF!</definedName>
    <definedName name="phunson">#N/A</definedName>
    <definedName name="phunvua">#N/A</definedName>
    <definedName name="Pi">#REF!</definedName>
    <definedName name="pic">#REF!</definedName>
    <definedName name="PIL">#REF!</definedName>
    <definedName name="PileSize">#REF!</definedName>
    <definedName name="PileType">#REF!</definedName>
    <definedName name="PK">#REF!</definedName>
    <definedName name="PL" hidden="1">{"'Sheet1'!$L$16"}</definedName>
    <definedName name="PLCT">#REF!</definedName>
    <definedName name="plctel">#REF!</definedName>
    <definedName name="PLOT">#REF!</definedName>
    <definedName name="PlucBcaoTD" hidden="1">{"'Sheet1'!$L$16"}</definedName>
    <definedName name="pm..">#REF!</definedName>
    <definedName name="PMU_18">#REF!</definedName>
    <definedName name="PMU18_Bill">#REF!</definedName>
    <definedName name="PMU18_VL">#REF!</definedName>
    <definedName name="PMUX">#REF!</definedName>
    <definedName name="Poppy">#REF!</definedName>
    <definedName name="pp">#REF!</definedName>
    <definedName name="ppp">#REF!</definedName>
    <definedName name="PR">#REF!</definedName>
    <definedName name="PRC">#REF!</definedName>
    <definedName name="PrecNden">#REF!</definedName>
    <definedName name="PRICE">#REF!</definedName>
    <definedName name="PRICE1">#REF!</definedName>
    <definedName name="Prin">#REF!</definedName>
    <definedName name="Prin1">#REF!</definedName>
    <definedName name="Prin10">#REF!</definedName>
    <definedName name="Prin11">#REF!</definedName>
    <definedName name="Prin12">#REF!</definedName>
    <definedName name="Prin15">#REF!</definedName>
    <definedName name="Prin16">#REF!</definedName>
    <definedName name="Prin18">#REF!</definedName>
    <definedName name="Prin2">#REF!</definedName>
    <definedName name="Prin20">#REF!</definedName>
    <definedName name="Prin21">#REF!</definedName>
    <definedName name="Prin3">#REF!</definedName>
    <definedName name="Prin4">#REF!</definedName>
    <definedName name="Prin5">#REF!</definedName>
    <definedName name="Prin6">#REF!</definedName>
    <definedName name="Prin7">#REF!</definedName>
    <definedName name="Prin8">#REF!</definedName>
    <definedName name="Prin9">#REF!</definedName>
    <definedName name="_xlnm.Print_Area">#REF!</definedName>
    <definedName name="Print_Title">#REF!</definedName>
    <definedName name="_xlnm.Print_Titles">#N/A</definedName>
    <definedName name="PRINT_TITLES_MI">#REF!</definedName>
    <definedName name="PRINT1">#REF!</definedName>
    <definedName name="PRINTA">#REF!</definedName>
    <definedName name="PRINTB">#REF!</definedName>
    <definedName name="PRINTC">#REF!</definedName>
    <definedName name="Prints_titles">#REF!</definedName>
    <definedName name="prjName">#REF!</definedName>
    <definedName name="prjNo">#REF!</definedName>
    <definedName name="Pro_Soil">#REF!</definedName>
    <definedName name="ProdForm" hidden="1">#REF!</definedName>
    <definedName name="Product" hidden="1">#REF!</definedName>
    <definedName name="PROPOSAL">#REF!</definedName>
    <definedName name="Province">#REF!</definedName>
    <definedName name="pt">#REF!</definedName>
    <definedName name="PT_A1">#REF!</definedName>
    <definedName name="PT_Duong">#REF!</definedName>
    <definedName name="ptbc">#REF!</definedName>
    <definedName name="PTC">#REF!</definedName>
    <definedName name="PTD">#REF!</definedName>
    <definedName name="ptdg">#REF!</definedName>
    <definedName name="PTDG_cau">#REF!</definedName>
    <definedName name="ptdg_cong">#REF!</definedName>
    <definedName name="PTDG_DCV">#REF!</definedName>
    <definedName name="ptdg_duong">#REF!</definedName>
    <definedName name="ptdg_ke">#REF!</definedName>
    <definedName name="PTDGBPTC">#REF!</definedName>
    <definedName name="ptdgc">#REF!</definedName>
    <definedName name="ptdgcd">#REF!</definedName>
    <definedName name="ptdgcdt">#REF!</definedName>
    <definedName name="ptdgd">#REF!</definedName>
    <definedName name="ptdggc">#REF!</definedName>
    <definedName name="ptdghg">#REF!</definedName>
    <definedName name="ptdgnv">#REF!</definedName>
    <definedName name="PTE">#REF!</definedName>
    <definedName name="PtichDTL">#N/A</definedName>
    <definedName name="Pu">#REF!</definedName>
    <definedName name="pvd">#REF!</definedName>
    <definedName name="QDD">#REF!</definedName>
    <definedName name="Qgh">#REF!</definedName>
    <definedName name="Qgx">#REF!</definedName>
    <definedName name="QIh">#REF!</definedName>
    <definedName name="QIIh">#REF!</definedName>
    <definedName name="QIIIh">#REF!</definedName>
    <definedName name="QIIIIh">#REF!</definedName>
    <definedName name="QIIIIX">#REF!</definedName>
    <definedName name="QIIIX">#REF!</definedName>
    <definedName name="qIItc">#REF!</definedName>
    <definedName name="qIItt">#REF!</definedName>
    <definedName name="QIIX">#REF!</definedName>
    <definedName name="qItc">#REF!</definedName>
    <definedName name="qItt">#REF!</definedName>
    <definedName name="QIX">#REF!</definedName>
    <definedName name="QmIh">#REF!</definedName>
    <definedName name="QmIIH">#REF!</definedName>
    <definedName name="QmIIIh">#REF!</definedName>
    <definedName name="QmIIIIh">#REF!</definedName>
    <definedName name="QmIIIIX">#REF!</definedName>
    <definedName name="QmIIIX">#REF!</definedName>
    <definedName name="QmIIX">#REF!</definedName>
    <definedName name="QmIX">#REF!</definedName>
    <definedName name="qng">#REF!</definedName>
    <definedName name="qp">#REF!</definedName>
    <definedName name="qtcgdII">#REF!</definedName>
    <definedName name="qtdm">#REF!</definedName>
    <definedName name="qtrwey" hidden="1">{"'Sheet1'!$L$16"}</definedName>
    <definedName name="qttgdII">#REF!</definedName>
    <definedName name="QTY">#REF!</definedName>
    <definedName name="qu">#REF!</definedName>
    <definedName name="QUANGPHONG">#REF!</definedName>
    <definedName name="Quantities">#REF!</definedName>
    <definedName name="QUYKY">#REF!</definedName>
    <definedName name="r_">#REF!</definedName>
    <definedName name="R_mong">#REF!</definedName>
    <definedName name="Ra">#REF!</definedName>
    <definedName name="Ra_">#REF!</definedName>
    <definedName name="ra11p">#REF!</definedName>
    <definedName name="ra13p">#REF!</definedName>
    <definedName name="Racot">#REF!</definedName>
    <definedName name="Radam">#REF!</definedName>
    <definedName name="RAFT">#REF!</definedName>
    <definedName name="raicp">#N/A</definedName>
    <definedName name="rain..">#REF!</definedName>
    <definedName name="rang1">#REF!</definedName>
    <definedName name="range">#REF!</definedName>
    <definedName name="ranhthoatnuoc">#REF!</definedName>
    <definedName name="rate">14000</definedName>
    <definedName name="ray">#N/A</definedName>
    <definedName name="Rb">#REF!</definedName>
    <definedName name="RBL">#REF!</definedName>
    <definedName name="RBOHT">#REF!</definedName>
    <definedName name="RBOSHT">#REF!</definedName>
    <definedName name="RBSHT">#REF!</definedName>
    <definedName name="Rc_">#REF!</definedName>
    <definedName name="RC_frame">#REF!</definedName>
    <definedName name="RCArea" hidden="1">#REF!</definedName>
    <definedName name="Rcc">#REF!</definedName>
    <definedName name="RCF">#REF!</definedName>
    <definedName name="RCKM">#REF!</definedName>
    <definedName name="Rcsd">#REF!</definedName>
    <definedName name="Rctc">#REF!</definedName>
    <definedName name="Rctt">#REF!</definedName>
    <definedName name="rd">#REF!</definedName>
    <definedName name="RDAM">#REF!</definedName>
    <definedName name="RDEC">#REF!</definedName>
    <definedName name="RDEFF">#REF!</definedName>
    <definedName name="RDFC">#REF!</definedName>
    <definedName name="RDFU">#REF!</definedName>
    <definedName name="RDLIF">#REF!</definedName>
    <definedName name="RDOM">#REF!</definedName>
    <definedName name="RDPC">#REF!</definedName>
    <definedName name="rdpcf">#REF!</definedName>
    <definedName name="RDRC">#REF!</definedName>
    <definedName name="RDRF">#REF!</definedName>
    <definedName name="rec">#REF!</definedName>
    <definedName name="_xlnm.Recorder">#REF!</definedName>
    <definedName name="RECOUT">#N/A</definedName>
    <definedName name="REG">#REF!</definedName>
    <definedName name="Region">#REF!</definedName>
    <definedName name="relay">#REF!</definedName>
    <definedName name="REP">#REF!</definedName>
    <definedName name="REPORT01">#REF!</definedName>
    <definedName name="REPORT02">#REF!</definedName>
    <definedName name="RF">#REF!</definedName>
    <definedName name="RFP003A">#REF!</definedName>
    <definedName name="RFP003B">#REF!</definedName>
    <definedName name="RFP003C">#REF!</definedName>
    <definedName name="RFP003D">#REF!</definedName>
    <definedName name="RFP003E">#REF!</definedName>
    <definedName name="RFP003F">#REF!</definedName>
    <definedName name="RGLIF">#REF!</definedName>
    <definedName name="RHEC">#REF!</definedName>
    <definedName name="RHEFF">#REF!</definedName>
    <definedName name="RHHC">#REF!</definedName>
    <definedName name="RHLIF">#REF!</definedName>
    <definedName name="RHOM">#REF!</definedName>
    <definedName name="RHSHT">#REF!</definedName>
    <definedName name="RIR">#REF!</definedName>
    <definedName name="River">#REF!</definedName>
    <definedName name="River_Code">#REF!</definedName>
    <definedName name="rk">#N/A</definedName>
    <definedName name="RLF">#REF!</definedName>
    <definedName name="RLKM">#REF!</definedName>
    <definedName name="RLL">#REF!</definedName>
    <definedName name="RLOM">#REF!</definedName>
    <definedName name="RMSHT">#REF!</definedName>
    <definedName name="Rncot">#REF!</definedName>
    <definedName name="Rndam">#REF!</definedName>
    <definedName name="Ro">#REF!</definedName>
    <definedName name="Road_Code">#REF!</definedName>
    <definedName name="Road_Name">#REF!</definedName>
    <definedName name="RoadNo_373">#REF!</definedName>
    <definedName name="Rob">#REF!</definedName>
    <definedName name="rong1">#REF!</definedName>
    <definedName name="rong2">#REF!</definedName>
    <definedName name="rong3">#REF!</definedName>
    <definedName name="rong4">#REF!</definedName>
    <definedName name="rong5">#REF!</definedName>
    <definedName name="rong6">#REF!</definedName>
    <definedName name="room20kv">#REF!</definedName>
    <definedName name="RPHEC">#REF!</definedName>
    <definedName name="RPHLIF">#REF!</definedName>
    <definedName name="RPHOM">#REF!</definedName>
    <definedName name="RPHPC">#REF!</definedName>
    <definedName name="rr">#REF!</definedName>
    <definedName name="Rrpo">#REF!</definedName>
    <definedName name="rrr">#REF!</definedName>
    <definedName name="RSBC">#REF!</definedName>
    <definedName name="RSBLIF">#REF!</definedName>
    <definedName name="RSD">#REF!</definedName>
    <definedName name="RSIC">#REF!</definedName>
    <definedName name="RSIN">#REF!</definedName>
    <definedName name="RSLIF">#REF!</definedName>
    <definedName name="RSOM">#REF!</definedName>
    <definedName name="RSPI">#REF!</definedName>
    <definedName name="RSSC">#REF!</definedName>
    <definedName name="RTC">#REF!</definedName>
    <definedName name="rthan">#REF!</definedName>
    <definedName name="rtr" hidden="1">{"'Sheet1'!$L$16"}</definedName>
    <definedName name="RTT">#REF!</definedName>
    <definedName name="Ru">#REF!</definedName>
    <definedName name="Rub">#REF!</definedName>
    <definedName name="RWTPhi">#REF!</definedName>
    <definedName name="RWTPlo">#REF!</definedName>
    <definedName name="S">{"'Sheet1'!$L$16"}</definedName>
    <definedName name="s.">#REF!</definedName>
    <definedName name="S_2">#REF!</definedName>
    <definedName name="s1_">#REF!</definedName>
    <definedName name="s2_">#REF!</definedName>
    <definedName name="s3_">#REF!</definedName>
    <definedName name="s3tb">#REF!</definedName>
    <definedName name="s4_">#REF!</definedName>
    <definedName name="s4tb">#REF!</definedName>
    <definedName name="s51.5">#REF!</definedName>
    <definedName name="s5tb">#REF!</definedName>
    <definedName name="s71.5">#REF!</definedName>
    <definedName name="s7tb">#REF!</definedName>
    <definedName name="san">#REF!</definedName>
    <definedName name="SANBAYBACKAN">#REF!</definedName>
    <definedName name="sand">#REF!</definedName>
    <definedName name="sangbentonite">#N/A</definedName>
    <definedName name="SanVanDongTongDich">#REF!</definedName>
    <definedName name="satu">#REF!</definedName>
    <definedName name="Sau">#REF!</definedName>
    <definedName name="SBBK">#REF!</definedName>
    <definedName name="sbc">#REF!</definedName>
    <definedName name="Sc">#REF!</definedName>
    <definedName name="scao98">#REF!</definedName>
    <definedName name="SCCR">#REF!</definedName>
    <definedName name="SCDT">#REF!</definedName>
    <definedName name="SCH">#REF!</definedName>
    <definedName name="SCHUYEN">#REF!</definedName>
    <definedName name="SCT">#REF!</definedName>
    <definedName name="SD_bill">#REF!</definedName>
    <definedName name="SD_VL">#REF!</definedName>
    <definedName name="sd1p">#REF!</definedName>
    <definedName name="SDG" hidden="1">{"'Sheet1'!$L$16"}</definedName>
    <definedName name="sdgfjhfj" hidden="1">{"'Sheet1'!$L$16"}</definedName>
    <definedName name="SDMONG">#REF!</definedName>
    <definedName name="sduong">#REF!</definedName>
    <definedName name="Seg">#N/A</definedName>
    <definedName name="sencount" hidden="1">13</definedName>
    <definedName name="sf" hidden="1">{"'Sheet1'!$L$16"}</definedName>
    <definedName name="SFL">#REF!</definedName>
    <definedName name="sfsd" hidden="1">{"'Sheet1'!$L$16"}</definedName>
    <definedName name="Sh">#REF!</definedName>
    <definedName name="SHALL">#REF!</definedName>
    <definedName name="SHDGC">#REF!</definedName>
    <definedName name="SHDGD">#REF!</definedName>
    <definedName name="Sheet1">#REF!</definedName>
    <definedName name="sho">#REF!</definedName>
    <definedName name="Shoes">#REF!</definedName>
    <definedName name="SHPC">#REF!</definedName>
    <definedName name="SHPD">#REF!</definedName>
    <definedName name="sht1p">#REF!</definedName>
    <definedName name="SIA">#REF!</definedName>
    <definedName name="SIB">#REF!</definedName>
    <definedName name="SIC">#REF!</definedName>
    <definedName name="sieucao">#REF!</definedName>
    <definedName name="SIGN">#REF!</definedName>
    <definedName name="SIIA">#REF!</definedName>
    <definedName name="SIIB">#REF!</definedName>
    <definedName name="SIIC">#REF!</definedName>
    <definedName name="SIZE">#REF!</definedName>
    <definedName name="skt">#REF!</definedName>
    <definedName name="SL">#REF!</definedName>
    <definedName name="SL_CRD">#REF!</definedName>
    <definedName name="SL_CRS">#REF!</definedName>
    <definedName name="SL_CS">#REF!</definedName>
    <definedName name="SL_DD">#REF!</definedName>
    <definedName name="SLF">#REF!</definedName>
    <definedName name="slg">#REF!</definedName>
    <definedName name="SLT">#REF!</definedName>
    <definedName name="SLVtu">#REF!</definedName>
    <definedName name="SM">#REF!</definedName>
    <definedName name="smax">#REF!</definedName>
    <definedName name="smax1">#REF!</definedName>
    <definedName name="SMBA">#REF!</definedName>
    <definedName name="SMK">#REF!</definedName>
    <definedName name="Snc">#REF!</definedName>
    <definedName name="Sng">#REF!</definedName>
    <definedName name="Sntn">#REF!</definedName>
    <definedName name="So_Chu.Drop1">#N/A</definedName>
    <definedName name="So_Chu.Drop3">#N/A</definedName>
    <definedName name="so_chu.So_Xau">#N/A</definedName>
    <definedName name="So_Xau">#N/A</definedName>
    <definedName name="SOÁ_CHUYEÁN">#REF!</definedName>
    <definedName name="soc3p">#REF!</definedName>
    <definedName name="SOHT">#REF!</definedName>
    <definedName name="Soi">#REF!</definedName>
    <definedName name="soichon12">#REF!</definedName>
    <definedName name="soichon24">#REF!</definedName>
    <definedName name="soichon46">#REF!</definedName>
    <definedName name="SoilType">#REF!</definedName>
    <definedName name="SoilType_">#REF!</definedName>
    <definedName name="solieu">#REF!</definedName>
    <definedName name="son">#REF!</definedName>
    <definedName name="Song_da">#REF!</definedName>
    <definedName name="SONKC">#REF!</definedName>
    <definedName name="SORT">#REF!</definedName>
    <definedName name="SortName">#REF!</definedName>
    <definedName name="Sothutu">#REF!</definedName>
    <definedName name="SOTIENPS">#REF!</definedName>
    <definedName name="SPAN">#REF!</definedName>
    <definedName name="SPAN_No">#REF!</definedName>
    <definedName name="Spanner_Auto_File">"C:\My Documents\tinh cdo.x2a"</definedName>
    <definedName name="SPEC">#REF!</definedName>
    <definedName name="SpecialPrice" hidden="1">#REF!</definedName>
    <definedName name="SPECSUMMARY">#REF!</definedName>
    <definedName name="Sprack">#REF!</definedName>
    <definedName name="SQDKT10">#REF!</definedName>
    <definedName name="SQDKT11">#REF!</definedName>
    <definedName name="SQDKT9">#REF!</definedName>
    <definedName name="SRSQI">#REF!</definedName>
    <definedName name="SS" hidden="1">{"'Sheet1'!$L$16"}</definedName>
    <definedName name="sss">#REF!</definedName>
    <definedName name="st">#REF!</definedName>
    <definedName name="st1p">#REF!</definedName>
    <definedName name="start">#REF!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tate">#REF!</definedName>
    <definedName name="Stck.">#REF!</definedName>
    <definedName name="std.">#REF!</definedName>
    <definedName name="STEEL">#REF!</definedName>
    <definedName name="stor">#REF!</definedName>
    <definedName name="Stt">#REF!</definedName>
    <definedName name="SU">#REF!</definedName>
    <definedName name="sub">#REF!</definedName>
    <definedName name="SUL">#REF!</definedName>
    <definedName name="SUM">#REF!,#REF!</definedName>
    <definedName name="SUMITOMO">#REF!</definedName>
    <definedName name="SUMITOMO_GT">#REF!</definedName>
    <definedName name="SumKL">#REF!</definedName>
    <definedName name="SumM">#REF!</definedName>
    <definedName name="SUMMARY">#REF!</definedName>
    <definedName name="SumMTC">#REF!</definedName>
    <definedName name="SumMTC2">#REF!</definedName>
    <definedName name="SumNC">#REF!</definedName>
    <definedName name="SumNC2">#REF!</definedName>
    <definedName name="SumVL">#REF!</definedName>
    <definedName name="sur">#REF!</definedName>
    <definedName name="SVC">#REF!</definedName>
    <definedName name="SW">#REF!</definedName>
    <definedName name="SX_Lapthao_khungV_Sdao">#REF!</definedName>
    <definedName name="t">#REF!</definedName>
    <definedName name="t..">#REF!</definedName>
    <definedName name="T.3" hidden="1">{"'Sheet1'!$L$16"}</definedName>
    <definedName name="T.nhËp">#REF!</definedName>
    <definedName name="T_Hoanvon">#N/A</definedName>
    <definedName name="t101p">#REF!</definedName>
    <definedName name="t103p">#REF!</definedName>
    <definedName name="T10HT">#REF!</definedName>
    <definedName name="t10nc1p">#REF!</definedName>
    <definedName name="t10vl1p">#REF!</definedName>
    <definedName name="t121p">#REF!</definedName>
    <definedName name="t123p">#REF!</definedName>
    <definedName name="T12vc">#REF!</definedName>
    <definedName name="t141p">#REF!</definedName>
    <definedName name="t143p">#REF!</definedName>
    <definedName name="t14nc3p">#REF!</definedName>
    <definedName name="t14vl3p">#REF!</definedName>
    <definedName name="T7HT">#REF!</definedName>
    <definedName name="T8HT">#REF!</definedName>
    <definedName name="ta">#REF!</definedName>
    <definedName name="tadao">#REF!</definedName>
    <definedName name="Tæng_c_ng_suÊt_hiÖn_t_i">"THOP"</definedName>
    <definedName name="Tæng_H_P_TBA">#REF!</definedName>
    <definedName name="Tæng_Hîp_35">#REF!</definedName>
    <definedName name="Tai_trong">#REF!</definedName>
    <definedName name="taluydac2">#REF!</definedName>
    <definedName name="taluydc1">#REF!</definedName>
    <definedName name="taluydc2">#REF!</definedName>
    <definedName name="taluydc3">#REF!</definedName>
    <definedName name="taluydc4">#REF!</definedName>
    <definedName name="Tam">#REF!</definedName>
    <definedName name="tamdan">#REF!</definedName>
    <definedName name="TAMTINH">#REF!</definedName>
    <definedName name="tamvia">#REF!</definedName>
    <definedName name="tamviab">#REF!</definedName>
    <definedName name="TANK">#REF!</definedName>
    <definedName name="TÄØNG_HÅÜP_KINH_PHÊ_DÆÛ_THÁÖU_TBA2_50KVA__2_11_2_0_4KV">#REF!</definedName>
    <definedName name="TÄØNG_HÅÜP_KINH_PHÊ_TBA_3_50KVA__22_11_2_0_4KV">#REF!</definedName>
    <definedName name="tapa">#REF!</definedName>
    <definedName name="taun">#REF!</definedName>
    <definedName name="TaxTV">10%</definedName>
    <definedName name="TaxXL">5%</definedName>
    <definedName name="TB_TBA">#REF!</definedName>
    <definedName name="tbl_ProdInfo" hidden="1">#REF!</definedName>
    <definedName name="tbmc">#REF!</definedName>
    <definedName name="TBOT">#REF!</definedName>
    <definedName name="TBSGP">#REF!</definedName>
    <definedName name="tbtram">#REF!</definedName>
    <definedName name="TBTT">#REF!</definedName>
    <definedName name="TBXD">#REF!</definedName>
    <definedName name="TBXN">#REF!</definedName>
    <definedName name="TC">#REF!</definedName>
    <definedName name="TC_NHANH1">#REF!</definedName>
    <definedName name="TCDHT">#REF!</definedName>
    <definedName name="Tchuan">#REF!</definedName>
    <definedName name="Tck">#REF!</definedName>
    <definedName name="Tcng">#REF!</definedName>
    <definedName name="TCTRU">#REF!</definedName>
    <definedName name="TD12vl">#REF!</definedName>
    <definedName name="td1p">#REF!</definedName>
    <definedName name="TD1p1nc">#REF!</definedName>
    <definedName name="td1p1vc">#REF!</definedName>
    <definedName name="TD1p1vl">#REF!</definedName>
    <definedName name="td3p">#REF!</definedName>
    <definedName name="tdcc">#REF!</definedName>
    <definedName name="TDctnc">#REF!</definedName>
    <definedName name="TDctvc">#REF!</definedName>
    <definedName name="TDctvl">#REF!</definedName>
    <definedName name="tdia">#REF!</definedName>
    <definedName name="TdinhQT">#REF!</definedName>
    <definedName name="tdnc1p">#REF!</definedName>
    <definedName name="TDng">#REF!</definedName>
    <definedName name="tdo">#REF!</definedName>
    <definedName name="TDoto">#REF!</definedName>
    <definedName name="tdt">#REF!</definedName>
    <definedName name="tdtr2cnc">#REF!</definedName>
    <definedName name="tdtr2cvl">#REF!</definedName>
    <definedName name="tdvl1p">#REF!</definedName>
    <definedName name="TDxn">#REF!</definedName>
    <definedName name="tecco" hidden="1">{"'Sheet1'!$L$16"}</definedName>
    <definedName name="temp">#REF!</definedName>
    <definedName name="Temp_Br">#REF!</definedName>
    <definedName name="TEMPBR">#REF!</definedName>
    <definedName name="ten_tra_1BTN">#REF!</definedName>
    <definedName name="ten_tra_2BTN">#REF!</definedName>
    <definedName name="ten_tra_3BTN">#REF!</definedName>
    <definedName name="TenBang">#REF!</definedName>
    <definedName name="TenCap">#REF!</definedName>
    <definedName name="tenck">#REF!</definedName>
    <definedName name="TenCtr">#REF!</definedName>
    <definedName name="Tengoi">#REF!</definedName>
    <definedName name="TenHMuc">#REF!</definedName>
    <definedName name="TenNgam">#REF!</definedName>
    <definedName name="TenTreo">#REF!</definedName>
    <definedName name="TenVtu">#REF!</definedName>
    <definedName name="tenvung">#REF!</definedName>
    <definedName name="test">#REF!</definedName>
    <definedName name="test1">#REF!</definedName>
    <definedName name="Test5">#REF!</definedName>
    <definedName name="text">#REF!</definedName>
    <definedName name="TG">#REF!</definedName>
    <definedName name="TGLS">#REF!</definedName>
    <definedName name="TH.CTrinh">#REF!</definedName>
    <definedName name="TH.tinh">#REF!</definedName>
    <definedName name="TH_VKHNN">#REF!</definedName>
    <definedName name="Þ10">#REF!</definedName>
    <definedName name="Þ16">#REF!</definedName>
    <definedName name="Þ18">#REF!</definedName>
    <definedName name="tha" hidden="1">{"'Sheet1'!$L$16"}</definedName>
    <definedName name="thai">#REF!</definedName>
    <definedName name="tham">#REF!</definedName>
    <definedName name="thang">#REF!</definedName>
    <definedName name="Thang_Long">#REF!</definedName>
    <definedName name="Thang_Long_GT">#REF!</definedName>
    <definedName name="Thang1" hidden="1">{"'Sheet1'!$L$16"}</definedName>
    <definedName name="thanh" hidden="1">{"'Sheet1'!$L$16"}</definedName>
    <definedName name="Thanh_CT">#REF!</definedName>
    <definedName name="Thanh_LC_tayvin">#REF!</definedName>
    <definedName name="thanhtien">#REF!</definedName>
    <definedName name="ThanhTienXuat">#REF!</definedName>
    <definedName name="ThaoCauCu">#REF!</definedName>
    <definedName name="Thautinh">#REF!</definedName>
    <definedName name="ÞBM">#REF!</definedName>
    <definedName name="THchon">#REF!</definedName>
    <definedName name="Þcot">#REF!</definedName>
    <definedName name="ÞCTd4">#REF!</definedName>
    <definedName name="ÞCTt4">#REF!</definedName>
    <definedName name="Þdamd4">#REF!</definedName>
    <definedName name="Þdamt4">#REF!</definedName>
    <definedName name="THDS">#REF!</definedName>
    <definedName name="thdt">#REF!</definedName>
    <definedName name="THDT_HT_DAO_THUONG">#REF!</definedName>
    <definedName name="THDT_HT_XOM_NOI">#REF!</definedName>
    <definedName name="THDT_NPP_XOM_NOI">#REF!</definedName>
    <definedName name="THDT_TBA_XOM_NOI">#REF!</definedName>
    <definedName name="thep">#REF!</definedName>
    <definedName name="THEP_D32">#REF!</definedName>
    <definedName name="thep10">#REF!</definedName>
    <definedName name="thep18">#REF!</definedName>
    <definedName name="thep20">#REF!</definedName>
    <definedName name="thepban">#REF!</definedName>
    <definedName name="ThepDinh">#REF!</definedName>
    <definedName name="thepgoc25_60">#REF!</definedName>
    <definedName name="thepgoc63_75">#REF!</definedName>
    <definedName name="thepgoc80_100">#REF!</definedName>
    <definedName name="thephinhmk">#N/A</definedName>
    <definedName name="thepma">10500</definedName>
    <definedName name="thept">#REF!</definedName>
    <definedName name="theptron12">#REF!</definedName>
    <definedName name="theptron14_22">#REF!</definedName>
    <definedName name="theptron6_8">#REF!</definedName>
    <definedName name="thetichck">#REF!</definedName>
    <definedName name="THGO1pnc">#REF!</definedName>
    <definedName name="thh">#REF!</definedName>
    <definedName name="thht">#REF!</definedName>
    <definedName name="THI">#REF!</definedName>
    <definedName name="thkp3">#REF!</definedName>
    <definedName name="THKS" hidden="1">{"'Sheet1'!$L$16"}</definedName>
    <definedName name="THKSTK">#REF!</definedName>
    <definedName name="Þmong">#REF!</definedName>
    <definedName name="THMONTH">#REF!</definedName>
    <definedName name="ÞNXoldk">#REF!</definedName>
    <definedName name="ThoatNuoc">#REF!</definedName>
    <definedName name="thongso">#N/A</definedName>
    <definedName name="thop">#REF!</definedName>
    <definedName name="Þsan">#REF!</definedName>
    <definedName name="THT">#REF!</definedName>
    <definedName name="thtich1">#REF!</definedName>
    <definedName name="thtich2">#REF!</definedName>
    <definedName name="thtich3">#REF!</definedName>
    <definedName name="thtich4">#REF!</definedName>
    <definedName name="thtich5">#REF!</definedName>
    <definedName name="thtich6">#REF!</definedName>
    <definedName name="THToanBo">#REF!</definedName>
    <definedName name="THtoanbo2">#REF!</definedName>
    <definedName name="thtt">#REF!</definedName>
    <definedName name="Thu">#REF!</definedName>
    <definedName name="thue">6</definedName>
    <definedName name="THUEDKC">#REF!</definedName>
    <definedName name="THUEDKN">#REF!</definedName>
    <definedName name="THUELKPSCO">#REF!</definedName>
    <definedName name="THUELKPSNO">#REF!</definedName>
    <definedName name="THUEMA">#REF!</definedName>
    <definedName name="THUEPSC">#REF!</definedName>
    <definedName name="THUEPSN">#REF!</definedName>
    <definedName name="thuocno">#REF!</definedName>
    <definedName name="thuy" hidden="1">{"'Sheet1'!$L$16"}</definedName>
    <definedName name="TI">#REF!</definedName>
    <definedName name="Tien">#REF!</definedName>
    <definedName name="TIENKQKD">#REF!</definedName>
    <definedName name="TIENLUONG">#REF!</definedName>
    <definedName name="TIENVC">#REF!</definedName>
    <definedName name="Tiepdiama">9500</definedName>
    <definedName name="TIEU_HAO_VAT_TU_DZ0.4KV">#REF!</definedName>
    <definedName name="TIEU_HAO_VAT_TU_DZ22KV">#REF!</definedName>
    <definedName name="TIEU_HAO_VAT_TU_TBA">#REF!</definedName>
    <definedName name="Tim_cong">#REF!</definedName>
    <definedName name="Tim_lan_xuat_hien">#REF!</definedName>
    <definedName name="Tim_lan_xuat_hien_cong">#REF!</definedName>
    <definedName name="Tim_lan_xuat_hien_duong">#REF!</definedName>
    <definedName name="tim_xuat_hien">#REF!</definedName>
    <definedName name="Time">#REF!</definedName>
    <definedName name="tinhqd">#REF!</definedName>
    <definedName name="TINHTHUONGNGANSON">#REF!</definedName>
    <definedName name="TIT">#REF!</definedName>
    <definedName name="TITAN">#REF!</definedName>
    <definedName name="tk">#REF!</definedName>
    <definedName name="TKCD">#REF!</definedName>
    <definedName name="TKGHICO">#REF!</definedName>
    <definedName name="TKGHINO">#REF!</definedName>
    <definedName name="TKP">#REF!</definedName>
    <definedName name="TKYB">"TKYB"</definedName>
    <definedName name="TL">#REF!</definedName>
    <definedName name="TL_bill">#REF!</definedName>
    <definedName name="TL_PB">#REF!</definedName>
    <definedName name="TL_VL">#REF!</definedName>
    <definedName name="TLAC120">#REF!</definedName>
    <definedName name="TLAC35">#REF!</definedName>
    <definedName name="TLAC50">#REF!</definedName>
    <definedName name="TLAC70">#REF!</definedName>
    <definedName name="TLAC95">#REF!</definedName>
    <definedName name="TLD">#REF!</definedName>
    <definedName name="TLDPK">#REF!</definedName>
    <definedName name="Tle">#REF!</definedName>
    <definedName name="TLLP">#REF!</definedName>
    <definedName name="TLR">#REF!</definedName>
    <definedName name="TLTT_KHO1">#REF!</definedName>
    <definedName name="TLTT_UOT1">#REF!</definedName>
    <definedName name="TLTT_UOT2">#REF!</definedName>
    <definedName name="TLTT_UOT3">#REF!</definedName>
    <definedName name="TLTT_UOT4">#REF!</definedName>
    <definedName name="TLTT_UOT5">#REF!</definedName>
    <definedName name="TLTT_UOT6">#REF!</definedName>
    <definedName name="TLTT_UOT7">#REF!</definedName>
    <definedName name="tluong">#REF!</definedName>
    <definedName name="TLY">#REF!</definedName>
    <definedName name="TMDT1">#REF!</definedName>
    <definedName name="TMDT2">#REF!</definedName>
    <definedName name="TMDTmoi">#REF!</definedName>
    <definedName name="tmm1.5">#REF!</definedName>
    <definedName name="tmmg">#REF!</definedName>
    <definedName name="TN">#REF!</definedName>
    <definedName name="TN_b_qu_n">#REF!</definedName>
    <definedName name="TNChiuThue">#REF!</definedName>
    <definedName name="Tnd">#REF!</definedName>
    <definedName name="TNDN">#REF!</definedName>
    <definedName name="toadocap">#REF!</definedName>
    <definedName name="Toanbo">#REF!</definedName>
    <definedName name="tole">#REF!</definedName>
    <definedName name="Tong">#REF!</definedName>
    <definedName name="TONG_DU_TOAN">#REF!</definedName>
    <definedName name="TONG_GIA_TRI_CONG_TRINH">#REF!</definedName>
    <definedName name="Tong_hop">#REF!</definedName>
    <definedName name="TONG_HOP_THI_NGHIEM_DZ0.4KV">#REF!</definedName>
    <definedName name="TONG_HOP_THI_NGHIEM_DZ22KV">#REF!</definedName>
    <definedName name="TONG_KE_TBA">#REF!</definedName>
    <definedName name="tongbt">#REF!</definedName>
    <definedName name="tongcong">#REF!</definedName>
    <definedName name="tongct">#REF!</definedName>
    <definedName name="tongdientich">#REF!</definedName>
    <definedName name="TONGDUTOAN">#REF!</definedName>
    <definedName name="tongkt">#REF!</definedName>
    <definedName name="tongmay">#REF!</definedName>
    <definedName name="tongnc">#REF!</definedName>
    <definedName name="tongthep">#REF!</definedName>
    <definedName name="tongthetich">#REF!</definedName>
    <definedName name="tongvl">#REF!</definedName>
    <definedName name="Tonmai">#REF!</definedName>
    <definedName name="TOT_PR_1">#REF!</definedName>
    <definedName name="TOT_PR_2">#REF!</definedName>
    <definedName name="TOT_PR_3">#REF!</definedName>
    <definedName name="TOT_PR_4">#REF!</definedName>
    <definedName name="TOTAL">#REF!</definedName>
    <definedName name="totald">#REF!</definedName>
    <definedName name="TPLRP">#REF!</definedName>
    <definedName name="tr">#REF!</definedName>
    <definedName name="tr_">#N/A</definedName>
    <definedName name="TR10HT">#REF!</definedName>
    <definedName name="TR11HT">#REF!</definedName>
    <definedName name="TR12HT">#REF!</definedName>
    <definedName name="TR13HT">#REF!</definedName>
    <definedName name="TR14HT">#REF!</definedName>
    <definedName name="TR17HT">#REF!</definedName>
    <definedName name="TR18HT">#REF!</definedName>
    <definedName name="TR1HT">#REF!</definedName>
    <definedName name="TR21HT">#REF!</definedName>
    <definedName name="TR22HT">#REF!</definedName>
    <definedName name="TR23HT">#REF!</definedName>
    <definedName name="TR24HT">#REF!</definedName>
    <definedName name="TR25HT">#REF!</definedName>
    <definedName name="TR26HT">#REF!</definedName>
    <definedName name="TR2HT">#REF!</definedName>
    <definedName name="TR3HT">#REF!</definedName>
    <definedName name="TR4HT">#REF!</definedName>
    <definedName name="TR5HT">#REF!</definedName>
    <definedName name="TR6HT">#REF!</definedName>
    <definedName name="TR7HT">#REF!</definedName>
    <definedName name="TR8HT">#REF!</definedName>
    <definedName name="TR9HT">#REF!</definedName>
    <definedName name="TRA_C">#REF!</definedName>
    <definedName name="Tra_Cot">#REF!</definedName>
    <definedName name="Tra_DM_su_dung">#REF!</definedName>
    <definedName name="Tra_don_gia_KS">#REF!</definedName>
    <definedName name="Tra_DTCT">#REF!</definedName>
    <definedName name="TRA_Eb">#REF!</definedName>
    <definedName name="Tra_gia">#REF!</definedName>
    <definedName name="Tra_gtxl_cong">#REF!</definedName>
    <definedName name="TRA_m">#REF!</definedName>
    <definedName name="TRA_Ra">#REF!</definedName>
    <definedName name="TRA_Rb">#REF!</definedName>
    <definedName name="Tra_ten_cong">#REF!</definedName>
    <definedName name="Tra_tim_hang_mucPT_trung">#REF!</definedName>
    <definedName name="Tra_TL">#REF!</definedName>
    <definedName name="Tra_TT">#REF!</definedName>
    <definedName name="Tra_ty_le">#REF!</definedName>
    <definedName name="Tra_ty_le2">#REF!</definedName>
    <definedName name="Tra_ty_le3">#REF!</definedName>
    <definedName name="Tra_ty_le4">#REF!</definedName>
    <definedName name="Tra_ty_le5">#REF!</definedName>
    <definedName name="TRA_VAT_LIEU">#REF!</definedName>
    <definedName name="TRA_VL">#REF!</definedName>
    <definedName name="tra_xlbtn">#REF!</definedName>
    <definedName name="traA103">#REF!</definedName>
    <definedName name="trab">#REF!</definedName>
    <definedName name="trabtn">#REF!</definedName>
    <definedName name="TraDAH_H">#REF!</definedName>
    <definedName name="TRADE2">#REF!</definedName>
    <definedName name="TRAIGIAM">#REF!</definedName>
    <definedName name="tram30">#N/A</definedName>
    <definedName name="tram45">#N/A</definedName>
    <definedName name="tram60">#N/A</definedName>
    <definedName name="tram80">#N/A</definedName>
    <definedName name="tramatcong1">#REF!</definedName>
    <definedName name="tramatcong2">#REF!</definedName>
    <definedName name="trambitum">#N/A</definedName>
    <definedName name="tramtbtn25">#REF!</definedName>
    <definedName name="tramtbtn30">#REF!</definedName>
    <definedName name="tramtbtn40">#REF!</definedName>
    <definedName name="tramtbtn50">#REF!</definedName>
    <definedName name="tramtbtn60">#REF!</definedName>
    <definedName name="tramtbtn80">#REF!</definedName>
    <definedName name="tranhietdo">#REF!</definedName>
    <definedName name="TRAvH">#REF!</definedName>
    <definedName name="TRAVL">#REF!</definedName>
    <definedName name="treoducbt">#N/A</definedName>
    <definedName name="TRHT">#REF!</definedName>
    <definedName name="TRISO">#REF!</definedName>
    <definedName name="Trô_P1">#REF!</definedName>
    <definedName name="Trô_P10">#REF!</definedName>
    <definedName name="Trô_P11">#REF!</definedName>
    <definedName name="Trô_P2">#REF!</definedName>
    <definedName name="Trô_P3">#REF!</definedName>
    <definedName name="Trô_P4">#REF!</definedName>
    <definedName name="Trô_P5">#REF!</definedName>
    <definedName name="Trô_P6">#REF!</definedName>
    <definedName name="Trô_P7">#REF!</definedName>
    <definedName name="Trô_P8">#REF!</definedName>
    <definedName name="Trô_P9">#REF!</definedName>
    <definedName name="tron25th">#REF!</definedName>
    <definedName name="tron60th">#REF!</definedName>
    <definedName name="tron80">#REF!</definedName>
    <definedName name="tronbentonit">#N/A</definedName>
    <definedName name="tronbentonite">#N/A</definedName>
    <definedName name="tronbetong100">#REF!</definedName>
    <definedName name="tronbetong1150">#REF!</definedName>
    <definedName name="tronbetong150">#REF!</definedName>
    <definedName name="tronbetong1600">#REF!</definedName>
    <definedName name="tronbetong200">#REF!</definedName>
    <definedName name="tronbetong250">#REF!</definedName>
    <definedName name="tronbetong425">#REF!</definedName>
    <definedName name="tronbetong500">#REF!</definedName>
    <definedName name="tronbetong800">#REF!</definedName>
    <definedName name="tronvua110">#REF!</definedName>
    <definedName name="tronvua150">#REF!</definedName>
    <definedName name="tronvua200">#REF!</definedName>
    <definedName name="tronvua325">#REF!</definedName>
    <definedName name="tronvua80">#N/A</definedName>
    <definedName name="trt">#REF!</definedName>
    <definedName name="TRU">#REF!</definedName>
    <definedName name="tru_can">#REF!</definedName>
    <definedName name="trung">{"Thuxm2.xls","Sheet1"}</definedName>
    <definedName name="TruongTieuHocKimHY">#REF!</definedName>
    <definedName name="TruSoDienLucNaRi">#REF!</definedName>
    <definedName name="ts">#REF!</definedName>
    <definedName name="tsI">#REF!</definedName>
    <definedName name="tt">#REF!</definedName>
    <definedName name="TT_1P">#REF!</definedName>
    <definedName name="TT_3p">#REF!</definedName>
    <definedName name="ttao">#REF!</definedName>
    <definedName name="ttbt">#REF!</definedName>
    <definedName name="ttc">1550</definedName>
    <definedName name="TTCto">#REF!</definedName>
    <definedName name="ttd">1600</definedName>
    <definedName name="TTDZ">#REF!</definedName>
    <definedName name="TTDZ04">#REF!</definedName>
    <definedName name="TTDZ35">#REF!</definedName>
    <definedName name="TTHBCMTDKQII">#REF!</definedName>
    <definedName name="TTHBCMTDKT5">#REF!</definedName>
    <definedName name="TTHBCMTQI">#REF!</definedName>
    <definedName name="TTHBCMTT4">#REF!</definedName>
    <definedName name="tthi">#REF!</definedName>
    <definedName name="ttinh">#REF!</definedName>
    <definedName name="TTMTC">#REF!</definedName>
    <definedName name="TTN">#REF!</definedName>
    <definedName name="TTNC">#REF!</definedName>
    <definedName name="ttronmk">#REF!</definedName>
    <definedName name="tttat">#REF!</definedName>
    <definedName name="tttt">#REF!</definedName>
    <definedName name="TTVAn5">#REF!</definedName>
    <definedName name="Tuong_chan">#REF!</definedName>
    <definedName name="Tuong_dau_HD">#REF!</definedName>
    <definedName name="TuongChan">#REF!</definedName>
    <definedName name="TUTT">#REF!</definedName>
    <definedName name="Tuvan">#REF!</definedName>
    <definedName name="tuyennhanh" hidden="1">{"'Sheet1'!$L$16"}</definedName>
    <definedName name="tv75nc">#REF!</definedName>
    <definedName name="tv75vl">#REF!</definedName>
    <definedName name="tvbt">#REF!</definedName>
    <definedName name="tvg">#REF!</definedName>
    <definedName name="Tvk">#REF!</definedName>
    <definedName name="tvl">#REF!</definedName>
    <definedName name="Txk">#REF!</definedName>
    <definedName name="Ty_gia_Yen">#REF!</definedName>
    <definedName name="ty_le">#REF!</definedName>
    <definedName name="ty_le_2">#REF!</definedName>
    <definedName name="ty_le_3">#REF!</definedName>
    <definedName name="ty_le_BTN">#REF!</definedName>
    <definedName name="Ty_le1">#REF!</definedName>
    <definedName name="tyle2">#REF!</definedName>
    <definedName name="Type_1">#REF!</definedName>
    <definedName name="Type_2">#REF!</definedName>
    <definedName name="u">#N/A</definedName>
    <definedName name="U_tien">#REF!</definedName>
    <definedName name="UbdII">#REF!</definedName>
    <definedName name="Ubo">#REF!</definedName>
    <definedName name="UbtII">#REF!</definedName>
    <definedName name="UNIT">#REF!</definedName>
    <definedName name="Unit_Price">#REF!</definedName>
    <definedName name="UNL">#REF!</definedName>
    <definedName name="uonong">#N/A</definedName>
    <definedName name="UP">#REF!,#REF!,#REF!,#REF!,#REF!,#REF!,#REF!,#REF!,#REF!,#REF!,#REF!</definedName>
    <definedName name="upnoc">#REF!</definedName>
    <definedName name="upperlowlandlimit">#REF!</definedName>
    <definedName name="USCT">#REF!</definedName>
    <definedName name="USCTKU">#REF!</definedName>
    <definedName name="USdb">#REF!</definedName>
    <definedName name="USKC">#REF!</definedName>
    <definedName name="USNC">#REF!</definedName>
    <definedName name="UStb">#REF!</definedName>
    <definedName name="ut">#REF!</definedName>
    <definedName name="UT_1">#REF!</definedName>
    <definedName name="UT1_373">#REF!</definedName>
    <definedName name="UtdI">#REF!</definedName>
    <definedName name="UtdII">#REF!</definedName>
    <definedName name="UttI">#REF!</definedName>
    <definedName name="UttII">#REF!</definedName>
    <definedName name="v" hidden="1">{"'Sheet1'!$L$16"}</definedName>
    <definedName name="V.1">#REF!</definedName>
    <definedName name="V.10">#REF!</definedName>
    <definedName name="V.11">#REF!</definedName>
    <definedName name="V.12">#REF!</definedName>
    <definedName name="V.13">#REF!</definedName>
    <definedName name="V.14">#REF!</definedName>
    <definedName name="V.15">#REF!</definedName>
    <definedName name="V.16">#REF!</definedName>
    <definedName name="V.17">#REF!</definedName>
    <definedName name="V.18">#REF!</definedName>
    <definedName name="V.2">#REF!</definedName>
    <definedName name="V.3">#REF!</definedName>
    <definedName name="V.4">#REF!</definedName>
    <definedName name="V.5">#REF!</definedName>
    <definedName name="V.6">#REF!</definedName>
    <definedName name="V.7">#REF!</definedName>
    <definedName name="V.8">#REF!</definedName>
    <definedName name="V.9">#REF!</definedName>
    <definedName name="V_a_b__t_ng_M200____1x2">#N/A</definedName>
    <definedName name="VAÄT_LIEÄU">"ATRAM"</definedName>
    <definedName name="vaidia">#REF!</definedName>
    <definedName name="Value0">#REF!</definedName>
    <definedName name="Value1">#REF!</definedName>
    <definedName name="Value10">#REF!</definedName>
    <definedName name="Value11">#REF!</definedName>
    <definedName name="Value12">#REF!</definedName>
    <definedName name="Value13">#REF!</definedName>
    <definedName name="Value14">#REF!</definedName>
    <definedName name="Value15">#REF!</definedName>
    <definedName name="Value16">#REF!</definedName>
    <definedName name="Value17">#REF!</definedName>
    <definedName name="Value18">#REF!</definedName>
    <definedName name="Value19">#REF!</definedName>
    <definedName name="Value2">#REF!</definedName>
    <definedName name="Value20">#REF!</definedName>
    <definedName name="Value21">#REF!</definedName>
    <definedName name="Value22">#REF!</definedName>
    <definedName name="Value23">#REF!</definedName>
    <definedName name="Value24">#REF!</definedName>
    <definedName name="Value25">#REF!</definedName>
    <definedName name="Value26">#REF!</definedName>
    <definedName name="Value27">#REF!</definedName>
    <definedName name="Value28">#REF!</definedName>
    <definedName name="Value29">#REF!</definedName>
    <definedName name="Value3">#REF!</definedName>
    <definedName name="Value30">#REF!</definedName>
    <definedName name="Value31">#REF!</definedName>
    <definedName name="Value32">#REF!</definedName>
    <definedName name="Value33">#REF!</definedName>
    <definedName name="Value34">#REF!</definedName>
    <definedName name="Value35">#REF!</definedName>
    <definedName name="Value36">#REF!</definedName>
    <definedName name="Value37">#REF!</definedName>
    <definedName name="Value38">#REF!</definedName>
    <definedName name="Value39">#REF!</definedName>
    <definedName name="Value4">#REF!</definedName>
    <definedName name="Value40">#REF!</definedName>
    <definedName name="Value41">#REF!</definedName>
    <definedName name="Value42">#REF!</definedName>
    <definedName name="Value43">#REF!</definedName>
    <definedName name="Value44">#REF!</definedName>
    <definedName name="Value45">#REF!</definedName>
    <definedName name="Value46">#REF!</definedName>
    <definedName name="Value47">#REF!</definedName>
    <definedName name="Value48">#REF!</definedName>
    <definedName name="Value49">#REF!</definedName>
    <definedName name="Value5">#REF!</definedName>
    <definedName name="Value50">#REF!</definedName>
    <definedName name="Value51">#REF!</definedName>
    <definedName name="Value52">#REF!</definedName>
    <definedName name="Value53">#REF!</definedName>
    <definedName name="Value54">#REF!</definedName>
    <definedName name="Value55">#REF!</definedName>
    <definedName name="Value6">#REF!</definedName>
    <definedName name="Value7">#REF!</definedName>
    <definedName name="Value8">#REF!</definedName>
    <definedName name="Value9">#REF!</definedName>
    <definedName name="VAN_CHUYEN_DUONG_DAI_DZ0.4KV">#REF!</definedName>
    <definedName name="VAN_CHUYEN_DUONG_DAI_DZ22KV">#REF!</definedName>
    <definedName name="VAN_CHUYEN_VAT_TU_CHUNG">#REF!</definedName>
    <definedName name="VAN_TRUNG_CHUYEN_VAT_TU_CHUNG">#REF!</definedName>
    <definedName name="vanchuyen">#REF!</definedName>
    <definedName name="VanChuyenDam">#REF!</definedName>
    <definedName name="vanthang0.3">#REF!</definedName>
    <definedName name="vanthang0.5">#REF!</definedName>
    <definedName name="vanthang2">#REF!</definedName>
    <definedName name="VARIINST">#REF!</definedName>
    <definedName name="VARIPURC">#REF!</definedName>
    <definedName name="vat">#REF!</definedName>
    <definedName name="VAT_04">#REF!</definedName>
    <definedName name="VAT_35">#REF!</definedName>
    <definedName name="VAT_Cto">#REF!</definedName>
    <definedName name="VAT_LIEU_DEN_CHAN_CONG_TRINH">#REF!</definedName>
    <definedName name="vat_lieu_KVIII">#REF!</definedName>
    <definedName name="VAT_TB">#REF!</definedName>
    <definedName name="VAT_TBA">#REF!</definedName>
    <definedName name="Vat_tu">#REF!</definedName>
    <definedName name="VAT_XLTBA">#REF!</definedName>
    <definedName name="Vatlieu1">#REF!</definedName>
    <definedName name="Vatlieu2">#REF!</definedName>
    <definedName name="Vatlieu3">#REF!</definedName>
    <definedName name="VatLieuKhac">#REF!</definedName>
    <definedName name="VATM" hidden="1">{"'Sheet1'!$L$16"}</definedName>
    <definedName name="Vattu">#REF!</definedName>
    <definedName name="vbst">#REF!</definedName>
    <definedName name="vbtchongnuocm300">#REF!</definedName>
    <definedName name="vbtm150">#REF!</definedName>
    <definedName name="vbtm300">#REF!</definedName>
    <definedName name="vbtm400">#REF!</definedName>
    <definedName name="vc" hidden="1">{"'Sheet1'!$L$16"}</definedName>
    <definedName name="vcbo1" hidden="1">{"'Sheet1'!$L$16"}</definedName>
    <definedName name="VCC">#REF!</definedName>
    <definedName name="vccat0.4">#REF!</definedName>
    <definedName name="vccatv">#REF!</definedName>
    <definedName name="VCCH12M200">#REF!</definedName>
    <definedName name="vccot">#REF!</definedName>
    <definedName name="vccot0.4">#REF!</definedName>
    <definedName name="vccot35">#REF!</definedName>
    <definedName name="vccott">#REF!</definedName>
    <definedName name="vccottt">#REF!</definedName>
    <definedName name="VCCU">#REF!</definedName>
    <definedName name="VCD">#REF!</definedName>
    <definedName name="vcda">#REF!</definedName>
    <definedName name="vcda0.4">#REF!</definedName>
    <definedName name="vcdatc2">#REF!</definedName>
    <definedName name="vcdatc3">#REF!</definedName>
    <definedName name="vcdatd">#REF!</definedName>
    <definedName name="vcday">#REF!</definedName>
    <definedName name="VCDC400">#REF!</definedName>
    <definedName name="vcdctc">#REF!</definedName>
    <definedName name="vcddx">#REF!</definedName>
    <definedName name="vcdungcu0.4">#REF!</definedName>
    <definedName name="vcdungcu35">#REF!</definedName>
    <definedName name="vcg">#REF!</definedName>
    <definedName name="vcgo">#REF!</definedName>
    <definedName name="vcgo0.4">#REF!</definedName>
    <definedName name="VCHT">#REF!</definedName>
    <definedName name="VCL46M100">#REF!</definedName>
    <definedName name="VCM24M200">#REF!</definedName>
    <definedName name="vcn">#REF!</definedName>
    <definedName name="Vcng">#REF!</definedName>
    <definedName name="vcnuoc0.4">#REF!</definedName>
    <definedName name="VCP">#REF!</definedName>
    <definedName name="vcp2ma">#REF!</definedName>
    <definedName name="vcp2shtk">#REF!</definedName>
    <definedName name="vcpk">#REF!</definedName>
    <definedName name="VCS">#REF!</definedName>
    <definedName name="vcsat0.4">#REF!</definedName>
    <definedName name="vcsat35">#REF!</definedName>
    <definedName name="vcsu">#REF!</definedName>
    <definedName name="vct">#REF!</definedName>
    <definedName name="vctb">#REF!</definedName>
    <definedName name="VCTHEP10">#REF!</definedName>
    <definedName name="VCTHEP18">#REF!</definedName>
    <definedName name="VCTHEP20">#REF!</definedName>
    <definedName name="VCTIEP">#REF!</definedName>
    <definedName name="vctmong">#REF!</definedName>
    <definedName name="vctre">#REF!</definedName>
    <definedName name="VCTT">#REF!</definedName>
    <definedName name="VCVAN">#REF!</definedName>
    <definedName name="vcxi">#REF!</definedName>
    <definedName name="vcxm">#REF!</definedName>
    <definedName name="vcxm0.4">#REF!</definedName>
    <definedName name="vd">#REF!</definedName>
    <definedName name="vd3p">#REF!</definedName>
    <definedName name="vdcl">#REF!</definedName>
    <definedName name="vdl">#REF!</definedName>
    <definedName name="Vf">#REF!</definedName>
    <definedName name="vgk">#REF!</definedName>
    <definedName name="vgt">#REF!</definedName>
    <definedName name="Via_He">#REF!</definedName>
    <definedName name="viet">#REF!</definedName>
    <definedName name="VIEW">#REF!</definedName>
    <definedName name="vk">#REF!</definedName>
    <definedName name="vkcauthang">#REF!</definedName>
    <definedName name="vkds">#REF!</definedName>
    <definedName name="vksan">#REF!</definedName>
    <definedName name="vktc">#REF!</definedName>
    <definedName name="VL_RC1">#REF!</definedName>
    <definedName name="VL_RC2">#REF!</definedName>
    <definedName name="VL_Rnha">#REF!</definedName>
    <definedName name="VL_RS">#REF!</definedName>
    <definedName name="vl1p">#REF!</definedName>
    <definedName name="vl3p">#REF!</definedName>
    <definedName name="VLBS">#N/A</definedName>
    <definedName name="vlc">#REF!</definedName>
    <definedName name="Vlcap0.7">#REF!</definedName>
    <definedName name="VLcap1">#REF!</definedName>
    <definedName name="VLCH12M200">#REF!</definedName>
    <definedName name="vlct" hidden="1">{"'Sheet1'!$L$16"}</definedName>
    <definedName name="VLCT3p">#REF!</definedName>
    <definedName name="vlctbb">#REF!</definedName>
    <definedName name="VLCU">#REF!</definedName>
    <definedName name="vldg">#REF!</definedName>
    <definedName name="vldn400">#REF!</definedName>
    <definedName name="vldn600">#REF!</definedName>
    <definedName name="VLIEU">#REF!</definedName>
    <definedName name="VLKday">#REF!</definedName>
    <definedName name="VLKhac">#REF!</definedName>
    <definedName name="VLL46M100">#REF!</definedName>
    <definedName name="VLM">#REF!</definedName>
    <definedName name="VLM24M200">#REF!</definedName>
    <definedName name="VLP" hidden="1">{"'Sheet1'!$L$16"}</definedName>
    <definedName name="VLT">#REF!</definedName>
    <definedName name="VLTHEP10">#REF!</definedName>
    <definedName name="VLTHEP18">#REF!</definedName>
    <definedName name="VLTHEP20">#REF!</definedName>
    <definedName name="vltram">#REF!</definedName>
    <definedName name="VLVAN">#REF!</definedName>
    <definedName name="VLxaydung">#REF!</definedName>
    <definedName name="Vnd">#REF!</definedName>
    <definedName name="Vo">#REF!</definedName>
    <definedName name="Von.KL">#REF!</definedName>
    <definedName name="vr3p">#REF!</definedName>
    <definedName name="VT">#REF!</definedName>
    <definedName name="vthang">#REF!</definedName>
    <definedName name="vtu">#REF!</definedName>
    <definedName name="Vu">#REF!</definedName>
    <definedName name="Vu_">#REF!</definedName>
    <definedName name="vua">#REF!</definedName>
    <definedName name="VuaBT">#REF!</definedName>
    <definedName name="vuabtD">#N/A</definedName>
    <definedName name="vuabtG">#N/A</definedName>
    <definedName name="vung">#REF!</definedName>
    <definedName name="vv">#REF!</definedName>
    <definedName name="vvv">#REF!</definedName>
    <definedName name="VX">#REF!</definedName>
    <definedName name="vxadn">#REF!</definedName>
    <definedName name="vxah">#REF!</definedName>
    <definedName name="vxah1">#REF!</definedName>
    <definedName name="vxaqn">#REF!</definedName>
    <definedName name="vxaqn2">#REF!</definedName>
    <definedName name="vxbbd">#REF!</definedName>
    <definedName name="vxbdn">#REF!</definedName>
    <definedName name="vxbh">#REF!</definedName>
    <definedName name="vxbqn">#REF!</definedName>
    <definedName name="vxbqn2">#REF!</definedName>
    <definedName name="vxcbd">#REF!</definedName>
    <definedName name="vxcdn">#REF!</definedName>
    <definedName name="vxch">#REF!</definedName>
    <definedName name="vxcqn">#REF!</definedName>
    <definedName name="vxcqn2">#REF!</definedName>
    <definedName name="Vxk">#REF!</definedName>
    <definedName name="vxuan">#REF!</definedName>
    <definedName name="W">#REF!</definedName>
    <definedName name="W_Class1">#REF!</definedName>
    <definedName name="W_Class2">#REF!</definedName>
    <definedName name="W_Class3">#REF!</definedName>
    <definedName name="W_Class4">#REF!</definedName>
    <definedName name="W_Class5">#REF!</definedName>
    <definedName name="Wat_tec">#REF!</definedName>
    <definedName name="wb">#REF!</definedName>
    <definedName name="wct">#REF!</definedName>
    <definedName name="WD">#REF!</definedName>
    <definedName name="Wdaymong">#REF!</definedName>
    <definedName name="Wg">#REF!</definedName>
    <definedName name="WI">#REF!</definedName>
    <definedName name="WII">#REF!</definedName>
    <definedName name="WIII">#REF!</definedName>
    <definedName name="WIIII">#REF!</definedName>
    <definedName name="Wp">#REF!</definedName>
    <definedName name="WPF">#REF!</definedName>
    <definedName name="Wqg">#REF!</definedName>
    <definedName name="WqI">#REF!</definedName>
    <definedName name="WqII">#REF!</definedName>
    <definedName name="WqIII">#REF!</definedName>
    <definedName name="WqIIII">#REF!</definedName>
    <definedName name="Wqtg">#REF!</definedName>
    <definedName name="WqtI">#REF!</definedName>
    <definedName name="WqtII">#REF!</definedName>
    <definedName name="WqtIII">#REF!</definedName>
    <definedName name="WqtIIII">#REF!</definedName>
    <definedName name="wrn.aaa." hidden="1">{#N/A,#N/A,FALSE,"Sheet1";#N/A,#N/A,FALSE,"Sheet1";#N/A,#N/A,FALSE,"Sheet1"}</definedName>
    <definedName name="wrn.chi._.tiÆt." hidden="1">{#N/A,#N/A,FALSE,"Chi tiÆt"}</definedName>
    <definedName name="wrn.cong." hidden="1">{#N/A,#N/A,FALSE,"Sheet1"}</definedName>
    <definedName name="wrn.re_xoa2" hidden="1">{"Offgrid",#N/A,FALSE,"OFFGRID";"Region",#N/A,FALSE,"REGION";"Offgrid -2",#N/A,FALSE,"OFFGRID";"WTP",#N/A,FALSE,"WTP";"WTP -2",#N/A,FALSE,"WTP";"Project",#N/A,FALSE,"PROJECT";"Summary -2",#N/A,FALSE,"SUMMARY"}</definedName>
    <definedName name="wrn.Report." hidden="1">{"Offgrid",#N/A,FALSE,"OFFGRID";"Region",#N/A,FALSE,"REGION";"Offgrid -2",#N/A,FALSE,"OFFGRID";"WTP",#N/A,FALSE,"WTP";"WTP -2",#N/A,FALSE,"WTP";"Project",#N/A,FALSE,"PROJECT";"Summary -2",#N/A,FALSE,"SUMMARY"}</definedName>
    <definedName name="wrn.vd." hidden="1">{#N/A,#N/A,TRUE,"BT M200 da 10x20"}</definedName>
    <definedName name="wrn.Work._.Report." hidden="1">{"accomplishment",#N/A,FALSE,"Summary Week 3"}</definedName>
    <definedName name="wrn_xoa2" hidden="1">{#N/A,#N/A,FALSE,"Chi tiÆt"}</definedName>
    <definedName name="wrnf.report" hidden="1">{"Offgrid",#N/A,FALSE,"OFFGRID";"Region",#N/A,FALSE,"REGION";"Offgrid -2",#N/A,FALSE,"OFFGRID";"WTP",#N/A,FALSE,"WTP";"WTP -2",#N/A,FALSE,"WTP";"Project",#N/A,FALSE,"PROJECT";"Summary -2",#N/A,FALSE,"SUMMARY"}</definedName>
    <definedName name="wrnf_xoa2" hidden="1">{"Offgrid",#N/A,FALSE,"OFFGRID";"Region",#N/A,FALSE,"REGION";"Offgrid -2",#N/A,FALSE,"OFFGRID";"WTP",#N/A,FALSE,"WTP";"WTP -2",#N/A,FALSE,"WTP";"Project",#N/A,FALSE,"PROJECT";"Summary -2",#N/A,FALSE,"SUMMARY"}</definedName>
    <definedName name="wtn">#REF!</definedName>
    <definedName name="wtru">#REF!</definedName>
    <definedName name="wup">#REF!</definedName>
    <definedName name="x">#REF!</definedName>
    <definedName name="X0.4">#REF!</definedName>
    <definedName name="x1_">#REF!</definedName>
    <definedName name="x1pind">#REF!</definedName>
    <definedName name="X1pINDvc">#REF!</definedName>
    <definedName name="x1ping">#REF!</definedName>
    <definedName name="X1pINGvc">#REF!</definedName>
    <definedName name="x1pint">#REF!</definedName>
    <definedName name="x2_">#REF!</definedName>
    <definedName name="xang">#REF!</definedName>
    <definedName name="XAYGACH">#REF!</definedName>
    <definedName name="XB_80">#REF!</definedName>
    <definedName name="XBCNCKT">5600</definedName>
    <definedName name="xc">#REF!</definedName>
    <definedName name="XCCT">0.5</definedName>
    <definedName name="xd0.6">#REF!</definedName>
    <definedName name="xd1.3">#REF!</definedName>
    <definedName name="xd1.5">#REF!</definedName>
    <definedName name="xdd">#REF!</definedName>
    <definedName name="XDDHT">#REF!</definedName>
    <definedName name="XDTT">#REF!</definedName>
    <definedName name="xe">#REF!</definedName>
    <definedName name="xebt6">#N/A</definedName>
    <definedName name="xenhua">#N/A</definedName>
    <definedName name="xetuoinhua">#N/A</definedName>
    <definedName name="xetuoinhua190">#REF!</definedName>
    <definedName name="xfco">#REF!</definedName>
    <definedName name="xfco3p">#REF!</definedName>
    <definedName name="xfcotnc">#REF!</definedName>
    <definedName name="xfcotvl">#REF!</definedName>
    <definedName name="xgc100">#REF!</definedName>
    <definedName name="xgc150">#REF!</definedName>
    <definedName name="xgc200">#REF!</definedName>
    <definedName name="xh">#REF!</definedName>
    <definedName name="xhn">#REF!</definedName>
    <definedName name="xi">#REF!</definedName>
    <definedName name="xig">#REF!</definedName>
    <definedName name="xig1">#REF!</definedName>
    <definedName name="xig1p">#REF!</definedName>
    <definedName name="xig3p">#REF!</definedName>
    <definedName name="xignc3p">#REF!</definedName>
    <definedName name="XIGvc">#REF!</definedName>
    <definedName name="xigvl3p">#REF!</definedName>
    <definedName name="XII200">#REF!</definedName>
    <definedName name="ximang">#REF!</definedName>
    <definedName name="xin">#REF!</definedName>
    <definedName name="xin190">#REF!</definedName>
    <definedName name="xin1903p">#REF!</definedName>
    <definedName name="xin2903p">#REF!</definedName>
    <definedName name="xin290nc3p">#REF!</definedName>
    <definedName name="xin290vl3p">#REF!</definedName>
    <definedName name="xin3p">#REF!</definedName>
    <definedName name="xind">#REF!</definedName>
    <definedName name="xind1p">#REF!</definedName>
    <definedName name="xind3p">#REF!</definedName>
    <definedName name="xindnc1p">#REF!</definedName>
    <definedName name="xindvl1p">#REF!</definedName>
    <definedName name="xing1p">#REF!</definedName>
    <definedName name="xingnc1p">#REF!</definedName>
    <definedName name="xingvl1p">#REF!</definedName>
    <definedName name="xinnc3p">#REF!</definedName>
    <definedName name="xint1p">#REF!</definedName>
    <definedName name="XINvc">#REF!</definedName>
    <definedName name="xinvl3p">#REF!</definedName>
    <definedName name="xit">#REF!</definedName>
    <definedName name="xit1">#REF!</definedName>
    <definedName name="xit1p">#REF!</definedName>
    <definedName name="xit23p">#REF!</definedName>
    <definedName name="xit2nc3p">#REF!</definedName>
    <definedName name="xit2vl3p">#REF!</definedName>
    <definedName name="xit3p">#REF!</definedName>
    <definedName name="xitnc3p">#REF!</definedName>
    <definedName name="XITvc">#REF!</definedName>
    <definedName name="xitvl3p">#REF!</definedName>
    <definedName name="xk0.6">#REF!</definedName>
    <definedName name="xk1.3">#REF!</definedName>
    <definedName name="xk1.5">#REF!</definedName>
    <definedName name="Xkoto">#REF!</definedName>
    <definedName name="Xkxn">#REF!</definedName>
    <definedName name="xl">#REF!</definedName>
    <definedName name="XL_TBA">#REF!</definedName>
    <definedName name="xlc">#REF!</definedName>
    <definedName name="xld1.4">#REF!</definedName>
    <definedName name="xlk">#REF!</definedName>
    <definedName name="xlk1.4">#REF!</definedName>
    <definedName name="XLP">#REF!</definedName>
    <definedName name="XLxa">#REF!</definedName>
    <definedName name="XMAX">#REF!</definedName>
    <definedName name="XMBT">#REF!</definedName>
    <definedName name="xmcax">#REF!</definedName>
    <definedName name="XMIN">#REF!</definedName>
    <definedName name="xn">#REF!</definedName>
    <definedName name="xoa1" hidden="1">{"'Sheet1'!$L$16"}</definedName>
    <definedName name="xoa2" hidden="1">{#N/A,#N/A,FALSE,"Chi tiÆt"}</definedName>
    <definedName name="xoa3" hidden="1">{"Offgrid",#N/A,FALSE,"OFFGRID";"Region",#N/A,FALSE,"REGION";"Offgrid -2",#N/A,FALSE,"OFFGRID";"WTP",#N/A,FALSE,"WTP";"WTP -2",#N/A,FALSE,"WTP";"Project",#N/A,FALSE,"PROJECT";"Summary -2",#N/A,FALSE,"SUMMARY"}</definedName>
    <definedName name="xoa4" hidden="1">{"Offgrid",#N/A,FALSE,"OFFGRID";"Region",#N/A,FALSE,"REGION";"Offgrid -2",#N/A,FALSE,"OFFGRID";"WTP",#N/A,FALSE,"WTP";"WTP -2",#N/A,FALSE,"WTP";"Project",#N/A,FALSE,"PROJECT";"Summary -2",#N/A,FALSE,"SUMMARY"}</definedName>
    <definedName name="xoaydap">#N/A</definedName>
    <definedName name="xp">#REF!</definedName>
    <definedName name="Xsi">#REF!</definedName>
    <definedName name="XTKKTTC">7500</definedName>
    <definedName name="Xuat_hien2">#REF!</definedName>
    <definedName name="Xuat_hien3">#REF!</definedName>
    <definedName name="xuchoi0.15">#REF!</definedName>
    <definedName name="xuchoi0.25">#REF!</definedName>
    <definedName name="xuchoi0.3">#REF!</definedName>
    <definedName name="xuchoi0.35">#REF!</definedName>
    <definedName name="xuchoi0.4">#REF!</definedName>
    <definedName name="xuchoi0.65">#REF!</definedName>
    <definedName name="xuchoi0.75">#REF!</definedName>
    <definedName name="xuchoi1.25">#REF!</definedName>
    <definedName name="xuclat0.4">#REF!</definedName>
    <definedName name="xuclat2">#N/A</definedName>
    <definedName name="xuclat2.8">#REF!</definedName>
    <definedName name="xucxich0.22">#REF!</definedName>
    <definedName name="xucxich0.25">#REF!</definedName>
    <definedName name="xucxich0.3">#REF!</definedName>
    <definedName name="xucxich0.35">#REF!</definedName>
    <definedName name="xucxich0.4">#REF!</definedName>
    <definedName name="xucxich0.5">#REF!</definedName>
    <definedName name="xucxich0.65">#REF!</definedName>
    <definedName name="xucxich1">#REF!</definedName>
    <definedName name="xucxich1.2">#REF!</definedName>
    <definedName name="xucxich1.25">#REF!</definedName>
    <definedName name="xucxich1.6">#REF!</definedName>
    <definedName name="xucxich2">#REF!</definedName>
    <definedName name="xucxich2.5">#REF!</definedName>
    <definedName name="xucxich4">#REF!</definedName>
    <definedName name="xucxich4.6">#REF!</definedName>
    <definedName name="xucxich5">#REF!</definedName>
    <definedName name="xvxcvxc" hidden="1">{"'Sheet1'!$L$16"}</definedName>
    <definedName name="XXT">#REF!</definedName>
    <definedName name="xxx">#REF!</definedName>
    <definedName name="xxx2">#REF!</definedName>
    <definedName name="XÝnghiÖp25_3">#REF!</definedName>
    <definedName name="y">#REF!</definedName>
    <definedName name="yen">#REF!</definedName>
    <definedName name="Yen_A">#N/A</definedName>
    <definedName name="Yen_B">#N/A</definedName>
    <definedName name="yen1">#REF!</definedName>
    <definedName name="yen2">#REF!</definedName>
    <definedName name="YENLACKK">#REF!</definedName>
    <definedName name="yeu" hidden="1">{"'Sheet1'!$L$16"}</definedName>
    <definedName name="yieldsfield">#REF!</definedName>
    <definedName name="yieldstoevaluate">#REF!</definedName>
    <definedName name="yiuti" hidden="1">{"'Sheet1'!$L$16"}</definedName>
    <definedName name="YMAX">#REF!</definedName>
    <definedName name="YMIN">#REF!</definedName>
    <definedName name="YR0">#REF!</definedName>
    <definedName name="YRP">#REF!</definedName>
    <definedName name="ytddg">#REF!</definedName>
    <definedName name="Ythd1.5">#REF!</definedName>
    <definedName name="ythdg">#REF!</definedName>
    <definedName name="Ythdgoi">#REF!</definedName>
    <definedName name="ytri" hidden="1">{"'Sheet1'!$L$16"}</definedName>
    <definedName name="ytru" hidden="1">{"'Sheet1'!$L$16"}</definedName>
    <definedName name="YvNgam">#REF!</definedName>
    <definedName name="YvTreo">#REF!</definedName>
    <definedName name="yy">#REF!</definedName>
    <definedName name="z">#REF!</definedName>
    <definedName name="Z_dh">#REF!</definedName>
    <definedName name="zcg" hidden="1">{"'Sheet1'!$L$16"}</definedName>
    <definedName name="zcgxf" hidden="1">{"'Sheet1'!$L$16"}</definedName>
    <definedName name="Zip">#REF!</definedName>
    <definedName name="ZXD">#REF!</definedName>
    <definedName name="Zxl">#REF!</definedName>
    <definedName name="ZYX">#REF!</definedName>
    <definedName name="ZZZ">#REF!</definedName>
    <definedName name="전">#REF!</definedName>
    <definedName name="주택사업본부">#REF!</definedName>
    <definedName name="철구사업본부">#REF!</definedName>
  </definedNames>
  <calcPr calcId="144525"/>
  <fileRecoveryPr autoRecover="0"/>
</workbook>
</file>

<file path=xl/calcChain.xml><?xml version="1.0" encoding="utf-8"?>
<calcChain xmlns="http://schemas.openxmlformats.org/spreadsheetml/2006/main">
  <c r="C18" i="93" l="1"/>
  <c r="D17" i="78" l="1"/>
  <c r="D15" i="78"/>
  <c r="D14" i="78"/>
  <c r="D13" i="78"/>
  <c r="D12" i="78"/>
  <c r="D11" i="78"/>
  <c r="D10" i="78"/>
  <c r="D9" i="78"/>
  <c r="D8" i="78"/>
  <c r="D5" i="78"/>
  <c r="D6" i="78"/>
  <c r="D7" i="78"/>
  <c r="D8" i="76"/>
  <c r="F17" i="77" l="1"/>
  <c r="L17" i="77" s="1"/>
  <c r="D11" i="77"/>
  <c r="K17" i="77" l="1"/>
  <c r="D18" i="104" l="1"/>
  <c r="E18" i="104"/>
  <c r="F18" i="104"/>
  <c r="C18" i="104"/>
  <c r="L6" i="78" l="1"/>
  <c r="L7" i="78"/>
  <c r="L8" i="78"/>
  <c r="L9" i="78"/>
  <c r="L10" i="78"/>
  <c r="L11" i="78"/>
  <c r="L12" i="78"/>
  <c r="L13" i="78"/>
  <c r="L14" i="78"/>
  <c r="L15" i="78"/>
  <c r="L16" i="78"/>
  <c r="L17" i="78"/>
  <c r="L5" i="78"/>
  <c r="L5" i="77"/>
  <c r="L6" i="77"/>
  <c r="L7" i="77"/>
  <c r="L8" i="77"/>
  <c r="L9" i="77"/>
  <c r="L10" i="77"/>
  <c r="L11" i="77"/>
  <c r="L12" i="77"/>
  <c r="L13" i="77"/>
  <c r="L14" i="77"/>
  <c r="L15" i="77"/>
  <c r="L16" i="77"/>
  <c r="L4" i="77"/>
  <c r="L5" i="76"/>
  <c r="L6" i="76"/>
  <c r="L7" i="76"/>
  <c r="L8" i="76"/>
  <c r="L9" i="76"/>
  <c r="L10" i="76"/>
  <c r="L11" i="76"/>
  <c r="L12" i="76"/>
  <c r="L13" i="76"/>
  <c r="L14" i="76"/>
  <c r="L15" i="76"/>
  <c r="L16" i="76"/>
  <c r="L4" i="76"/>
  <c r="N15" i="93" l="1"/>
  <c r="G12" i="93" l="1"/>
  <c r="C12" i="93"/>
  <c r="R12" i="93" l="1"/>
  <c r="V12" i="93"/>
  <c r="M12" i="93"/>
  <c r="D11" i="76" l="1"/>
  <c r="C16" i="93"/>
  <c r="D10" i="76" l="1"/>
  <c r="G17" i="76"/>
  <c r="H17" i="76"/>
  <c r="I16" i="101" l="1"/>
  <c r="F16" i="101"/>
  <c r="C16" i="101"/>
  <c r="G18" i="78"/>
  <c r="G17" i="77"/>
  <c r="I6" i="78" l="1"/>
  <c r="I7" i="78"/>
  <c r="I8" i="78"/>
  <c r="I9" i="78"/>
  <c r="I10" i="78"/>
  <c r="I11" i="78"/>
  <c r="I12" i="78"/>
  <c r="I13" i="78"/>
  <c r="I14" i="78"/>
  <c r="I15" i="78"/>
  <c r="I16" i="78"/>
  <c r="I17" i="78"/>
  <c r="I5" i="78"/>
  <c r="I5" i="77"/>
  <c r="I6" i="77"/>
  <c r="I7" i="77"/>
  <c r="I8" i="77"/>
  <c r="I9" i="77"/>
  <c r="I10" i="77"/>
  <c r="I11" i="77"/>
  <c r="I12" i="77"/>
  <c r="I13" i="77"/>
  <c r="I14" i="77"/>
  <c r="I15" i="77"/>
  <c r="I16" i="77"/>
  <c r="I4" i="77"/>
  <c r="D13" i="76" l="1"/>
  <c r="F18" i="99" l="1"/>
  <c r="E18" i="99"/>
  <c r="D18" i="99"/>
  <c r="C18" i="99"/>
  <c r="D14" i="77"/>
  <c r="D15" i="77" l="1"/>
  <c r="N16" i="93" l="1"/>
  <c r="V16" i="93" l="1"/>
  <c r="R17" i="93"/>
  <c r="R8" i="93"/>
  <c r="R10" i="93"/>
  <c r="R19" i="93"/>
  <c r="R9" i="93"/>
  <c r="R7" i="93"/>
  <c r="R18" i="93"/>
  <c r="R15" i="93"/>
  <c r="R13" i="93"/>
  <c r="R11" i="93"/>
  <c r="R16" i="93"/>
  <c r="S20" i="93"/>
  <c r="T20" i="93"/>
  <c r="U20" i="93"/>
  <c r="P20" i="93"/>
  <c r="Q20" i="93"/>
  <c r="O20" i="93"/>
  <c r="N8" i="93"/>
  <c r="N10" i="93"/>
  <c r="N19" i="93"/>
  <c r="N9" i="93"/>
  <c r="N7" i="93"/>
  <c r="N18" i="93"/>
  <c r="V15" i="93"/>
  <c r="N13" i="93"/>
  <c r="N14" i="93"/>
  <c r="N11" i="93"/>
  <c r="N17" i="93"/>
  <c r="V19" i="93" l="1"/>
  <c r="V7" i="93"/>
  <c r="V8" i="93"/>
  <c r="V9" i="93"/>
  <c r="V14" i="93"/>
  <c r="V18" i="93"/>
  <c r="V17" i="93"/>
  <c r="V13" i="93"/>
  <c r="V10" i="93"/>
  <c r="V11" i="93"/>
  <c r="R20" i="93"/>
  <c r="N20" i="93"/>
  <c r="X20" i="93" s="1"/>
  <c r="I5" i="76"/>
  <c r="I6" i="76"/>
  <c r="I7" i="76"/>
  <c r="I8" i="76"/>
  <c r="I9" i="76"/>
  <c r="I10" i="76"/>
  <c r="I11" i="76"/>
  <c r="I12" i="76"/>
  <c r="I13" i="76"/>
  <c r="I14" i="76"/>
  <c r="I15" i="76"/>
  <c r="I16" i="76"/>
  <c r="I4" i="76"/>
  <c r="L20" i="93" l="1"/>
  <c r="V20" i="93" s="1"/>
  <c r="J20" i="93"/>
  <c r="I20" i="93"/>
  <c r="H20" i="93"/>
  <c r="F20" i="93"/>
  <c r="E20" i="93"/>
  <c r="D20" i="93"/>
  <c r="G16" i="93"/>
  <c r="G11" i="93"/>
  <c r="C11" i="93"/>
  <c r="G14" i="93"/>
  <c r="C14" i="93"/>
  <c r="G13" i="93"/>
  <c r="C13" i="93"/>
  <c r="G15" i="93"/>
  <c r="C15" i="93"/>
  <c r="G18" i="93"/>
  <c r="G7" i="93"/>
  <c r="C7" i="93"/>
  <c r="G9" i="93"/>
  <c r="C9" i="93"/>
  <c r="G19" i="93"/>
  <c r="C19" i="93"/>
  <c r="G10" i="93"/>
  <c r="C10" i="93"/>
  <c r="G8" i="93"/>
  <c r="C8" i="93"/>
  <c r="G17" i="93"/>
  <c r="C17" i="93"/>
  <c r="C20" i="93" l="1"/>
  <c r="M17" i="93"/>
  <c r="M9" i="93"/>
  <c r="M16" i="93"/>
  <c r="M10" i="93"/>
  <c r="M18" i="93"/>
  <c r="M13" i="93"/>
  <c r="M14" i="93"/>
  <c r="M8" i="93"/>
  <c r="M19" i="93"/>
  <c r="M7" i="93"/>
  <c r="M15" i="93"/>
  <c r="M11" i="93"/>
  <c r="G20" i="93"/>
  <c r="H18" i="78"/>
  <c r="H17" i="77"/>
  <c r="M20" i="93" l="1"/>
  <c r="M17" i="89"/>
  <c r="I17" i="89"/>
  <c r="E17" i="89"/>
  <c r="F18" i="78"/>
  <c r="D16" i="78"/>
  <c r="C18" i="78"/>
  <c r="D5" i="77"/>
  <c r="D4" i="77"/>
  <c r="D10" i="77"/>
  <c r="D6" i="77"/>
  <c r="D9" i="77"/>
  <c r="D13" i="77"/>
  <c r="D7" i="77"/>
  <c r="D12" i="77"/>
  <c r="D8" i="77"/>
  <c r="C17" i="77"/>
  <c r="D14" i="76"/>
  <c r="D9" i="76"/>
  <c r="D12" i="76"/>
  <c r="D6" i="76"/>
  <c r="D5" i="76"/>
  <c r="D15" i="76"/>
  <c r="D7" i="76"/>
  <c r="E11" i="55"/>
  <c r="F11" i="55"/>
  <c r="G11" i="55"/>
  <c r="I11" i="55"/>
  <c r="J11" i="55"/>
  <c r="K11" i="55"/>
  <c r="L11" i="55"/>
  <c r="V11" i="55" s="1"/>
  <c r="N11" i="55"/>
  <c r="O11" i="55"/>
  <c r="P11" i="55"/>
  <c r="Q11" i="55"/>
  <c r="AA11" i="55" s="1"/>
  <c r="S11" i="55"/>
  <c r="X11" i="55"/>
  <c r="E13" i="55"/>
  <c r="F13" i="55"/>
  <c r="G13" i="55"/>
  <c r="I13" i="55"/>
  <c r="J13" i="55"/>
  <c r="K13" i="55"/>
  <c r="L13" i="55"/>
  <c r="N13" i="55"/>
  <c r="O13" i="55"/>
  <c r="P13" i="55"/>
  <c r="P12" i="55" s="1"/>
  <c r="Q13" i="55"/>
  <c r="E14" i="55"/>
  <c r="F14" i="55"/>
  <c r="G14" i="55"/>
  <c r="I14" i="55"/>
  <c r="H14" i="55"/>
  <c r="J14" i="55"/>
  <c r="K14" i="55"/>
  <c r="U14" i="55" s="1"/>
  <c r="L14" i="55"/>
  <c r="V14" i="55"/>
  <c r="N14" i="55"/>
  <c r="M14" i="55" s="1"/>
  <c r="O14" i="55"/>
  <c r="P14" i="55"/>
  <c r="Q14" i="55"/>
  <c r="Y14" i="55"/>
  <c r="E15" i="55"/>
  <c r="F15" i="55"/>
  <c r="D15" i="55"/>
  <c r="G15" i="55"/>
  <c r="U15" i="55" s="1"/>
  <c r="I15" i="55"/>
  <c r="J15" i="55"/>
  <c r="K15" i="55"/>
  <c r="L15" i="55"/>
  <c r="N15" i="55"/>
  <c r="O15" i="55"/>
  <c r="P15" i="55"/>
  <c r="Q15" i="55"/>
  <c r="V15" i="55" s="1"/>
  <c r="Z15" i="55"/>
  <c r="E16" i="55"/>
  <c r="S16" i="55" s="1"/>
  <c r="F16" i="55"/>
  <c r="G16" i="55"/>
  <c r="I16" i="55"/>
  <c r="J16" i="55"/>
  <c r="K16" i="55"/>
  <c r="L16" i="55"/>
  <c r="N16" i="55"/>
  <c r="O16" i="55"/>
  <c r="T16" i="55" s="1"/>
  <c r="P16" i="55"/>
  <c r="Z16" i="55" s="1"/>
  <c r="Q16" i="55"/>
  <c r="V16" i="55"/>
  <c r="E17" i="55"/>
  <c r="F17" i="55"/>
  <c r="G17" i="55"/>
  <c r="I17" i="55"/>
  <c r="J17" i="55"/>
  <c r="K17" i="55"/>
  <c r="L17" i="55"/>
  <c r="N17" i="55"/>
  <c r="X17" i="55" s="1"/>
  <c r="O17" i="55"/>
  <c r="P17" i="55"/>
  <c r="U17" i="55" s="1"/>
  <c r="Q17" i="55"/>
  <c r="E18" i="55"/>
  <c r="F18" i="55"/>
  <c r="D18" i="55" s="1"/>
  <c r="G18" i="55"/>
  <c r="I18" i="55"/>
  <c r="J18" i="55"/>
  <c r="K18" i="55"/>
  <c r="L18" i="55"/>
  <c r="V18" i="55" s="1"/>
  <c r="N18" i="55"/>
  <c r="O18" i="55"/>
  <c r="M18" i="55" s="1"/>
  <c r="T18" i="55"/>
  <c r="P18" i="55"/>
  <c r="Q18" i="55"/>
  <c r="E19" i="55"/>
  <c r="F19" i="55"/>
  <c r="G19" i="55"/>
  <c r="I19" i="55"/>
  <c r="J19" i="55"/>
  <c r="T19" i="55" s="1"/>
  <c r="K19" i="55"/>
  <c r="L19" i="55"/>
  <c r="N19" i="55"/>
  <c r="M19" i="55" s="1"/>
  <c r="O19" i="55"/>
  <c r="P19" i="55"/>
  <c r="Z19" i="55" s="1"/>
  <c r="Q19" i="55"/>
  <c r="V19" i="55" s="1"/>
  <c r="E20" i="55"/>
  <c r="F20" i="55"/>
  <c r="G20" i="55"/>
  <c r="I20" i="55"/>
  <c r="H20" i="55" s="1"/>
  <c r="J20" i="55"/>
  <c r="T20" i="55"/>
  <c r="K20" i="55"/>
  <c r="L20" i="55"/>
  <c r="N20" i="55"/>
  <c r="O20" i="55"/>
  <c r="P20" i="55"/>
  <c r="Q20" i="55"/>
  <c r="V20" i="55" s="1"/>
  <c r="E21" i="55"/>
  <c r="F21" i="55"/>
  <c r="T21" i="55" s="1"/>
  <c r="G21" i="55"/>
  <c r="I21" i="55"/>
  <c r="H21" i="55" s="1"/>
  <c r="J21" i="55"/>
  <c r="K21" i="55"/>
  <c r="U21" i="55"/>
  <c r="L21" i="55"/>
  <c r="N21" i="55"/>
  <c r="O21" i="55"/>
  <c r="P21" i="55"/>
  <c r="Z21" i="55"/>
  <c r="Q21" i="55"/>
  <c r="M21" i="55" s="1"/>
  <c r="Y21" i="55"/>
  <c r="E22" i="55"/>
  <c r="F22" i="55"/>
  <c r="T22" i="55"/>
  <c r="G22" i="55"/>
  <c r="I22" i="55"/>
  <c r="H22" i="55"/>
  <c r="J22" i="55"/>
  <c r="K22" i="55"/>
  <c r="L22" i="55"/>
  <c r="V22" i="55" s="1"/>
  <c r="N22" i="55"/>
  <c r="O22" i="55"/>
  <c r="P22" i="55"/>
  <c r="U22" i="55"/>
  <c r="Q22" i="55"/>
  <c r="Z22" i="55"/>
  <c r="E23" i="55"/>
  <c r="F23" i="55"/>
  <c r="G23" i="55"/>
  <c r="U23" i="55"/>
  <c r="I23" i="55"/>
  <c r="J23" i="55"/>
  <c r="K23" i="55"/>
  <c r="H23" i="55" s="1"/>
  <c r="L23" i="55"/>
  <c r="N23" i="55"/>
  <c r="O23" i="55"/>
  <c r="P23" i="55"/>
  <c r="Q23" i="55"/>
  <c r="V23" i="55"/>
  <c r="E24" i="55"/>
  <c r="F24" i="55"/>
  <c r="G24" i="55"/>
  <c r="I24" i="55"/>
  <c r="J24" i="55"/>
  <c r="K24" i="55"/>
  <c r="L24" i="55"/>
  <c r="N24" i="55"/>
  <c r="S24" i="55" s="1"/>
  <c r="O24" i="55"/>
  <c r="P24" i="55"/>
  <c r="Q24" i="55"/>
  <c r="E25" i="55"/>
  <c r="F25" i="55"/>
  <c r="G25" i="55"/>
  <c r="I25" i="55"/>
  <c r="H25" i="55"/>
  <c r="J25" i="55"/>
  <c r="K25" i="55"/>
  <c r="L25" i="55"/>
  <c r="V25" i="55"/>
  <c r="N25" i="55"/>
  <c r="O25" i="55"/>
  <c r="P25" i="55"/>
  <c r="Q25" i="55"/>
  <c r="E26" i="55"/>
  <c r="F26" i="55"/>
  <c r="T26" i="55" s="1"/>
  <c r="G26" i="55"/>
  <c r="Z26" i="55"/>
  <c r="I26" i="55"/>
  <c r="J26" i="55"/>
  <c r="K26" i="55"/>
  <c r="L26" i="55"/>
  <c r="N26" i="55"/>
  <c r="M26" i="55"/>
  <c r="O26" i="55"/>
  <c r="P26" i="55"/>
  <c r="Q26" i="55"/>
  <c r="V26" i="55"/>
  <c r="E27" i="55"/>
  <c r="D27" i="55" s="1"/>
  <c r="F27" i="55"/>
  <c r="G27" i="55"/>
  <c r="I27" i="55"/>
  <c r="J27" i="55"/>
  <c r="K27" i="55"/>
  <c r="L27" i="55"/>
  <c r="N27" i="55"/>
  <c r="O27" i="55"/>
  <c r="P27" i="55"/>
  <c r="Z27" i="55" s="1"/>
  <c r="Q27" i="55"/>
  <c r="V27" i="55"/>
  <c r="D29" i="55"/>
  <c r="H29" i="55"/>
  <c r="M29" i="55"/>
  <c r="S29" i="55"/>
  <c r="R29" i="55" s="1"/>
  <c r="T29" i="55"/>
  <c r="U29" i="55"/>
  <c r="V29" i="55"/>
  <c r="X29" i="55"/>
  <c r="AA29" i="55"/>
  <c r="E30" i="55"/>
  <c r="E28" i="55"/>
  <c r="F30" i="55"/>
  <c r="F28" i="55" s="1"/>
  <c r="G30" i="55"/>
  <c r="G28" i="55"/>
  <c r="I30" i="55"/>
  <c r="I28" i="55" s="1"/>
  <c r="J30" i="55"/>
  <c r="J28" i="55"/>
  <c r="K30" i="55"/>
  <c r="K28" i="55" s="1"/>
  <c r="L30" i="55"/>
  <c r="L28" i="55"/>
  <c r="N30" i="55"/>
  <c r="N28" i="55" s="1"/>
  <c r="X28" i="55" s="1"/>
  <c r="O30" i="55"/>
  <c r="O28" i="55" s="1"/>
  <c r="P30" i="55"/>
  <c r="P28" i="55"/>
  <c r="Q30" i="55"/>
  <c r="Q28" i="55" s="1"/>
  <c r="AA28" i="55" s="1"/>
  <c r="D31" i="55"/>
  <c r="C31" i="55"/>
  <c r="H31" i="55"/>
  <c r="M31" i="55"/>
  <c r="S31" i="55"/>
  <c r="T31" i="55"/>
  <c r="U31" i="55"/>
  <c r="V31" i="55"/>
  <c r="X31" i="55"/>
  <c r="D32" i="55"/>
  <c r="H32" i="55"/>
  <c r="M32" i="55"/>
  <c r="S32" i="55"/>
  <c r="R32" i="55"/>
  <c r="T32" i="55"/>
  <c r="U32" i="55"/>
  <c r="V32" i="55"/>
  <c r="X32" i="55"/>
  <c r="D33" i="55"/>
  <c r="C33" i="55" s="1"/>
  <c r="H33" i="55"/>
  <c r="M33" i="55"/>
  <c r="S33" i="55"/>
  <c r="T33" i="55"/>
  <c r="U33" i="55"/>
  <c r="V33" i="55"/>
  <c r="X33" i="55"/>
  <c r="D34" i="55"/>
  <c r="C34" i="55" s="1"/>
  <c r="H34" i="55"/>
  <c r="M34" i="55"/>
  <c r="W34" i="55"/>
  <c r="S34" i="55"/>
  <c r="T34" i="55"/>
  <c r="U34" i="55"/>
  <c r="V34" i="55"/>
  <c r="X34" i="55"/>
  <c r="D35" i="55"/>
  <c r="C35" i="55"/>
  <c r="W35" i="55" s="1"/>
  <c r="H35" i="55"/>
  <c r="M35" i="55"/>
  <c r="S35" i="55"/>
  <c r="R35" i="55" s="1"/>
  <c r="T35" i="55"/>
  <c r="U35" i="55"/>
  <c r="V35" i="55"/>
  <c r="X35" i="55"/>
  <c r="D36" i="55"/>
  <c r="C36" i="55" s="1"/>
  <c r="H36" i="55"/>
  <c r="M36" i="55"/>
  <c r="S36" i="55"/>
  <c r="T36" i="55"/>
  <c r="R36" i="55" s="1"/>
  <c r="U36" i="55"/>
  <c r="V36" i="55"/>
  <c r="D37" i="55"/>
  <c r="C37" i="55"/>
  <c r="H37" i="55"/>
  <c r="M37" i="55"/>
  <c r="S37" i="55"/>
  <c r="R37" i="55"/>
  <c r="T37" i="55"/>
  <c r="U37" i="55"/>
  <c r="V37" i="55"/>
  <c r="X37" i="55"/>
  <c r="D38" i="55"/>
  <c r="C38" i="55" s="1"/>
  <c r="H38" i="55"/>
  <c r="M38" i="55"/>
  <c r="S38" i="55"/>
  <c r="T38" i="55"/>
  <c r="U38" i="55"/>
  <c r="R38" i="55"/>
  <c r="V38" i="55"/>
  <c r="X38" i="55"/>
  <c r="D39" i="55"/>
  <c r="H39" i="55"/>
  <c r="M39" i="55"/>
  <c r="S39" i="55"/>
  <c r="T39" i="55"/>
  <c r="R39" i="55" s="1"/>
  <c r="U39" i="55"/>
  <c r="V39" i="55"/>
  <c r="X39" i="55"/>
  <c r="D40" i="55"/>
  <c r="C40" i="55" s="1"/>
  <c r="H40" i="55"/>
  <c r="M40" i="55"/>
  <c r="S40" i="55"/>
  <c r="T40" i="55"/>
  <c r="U40" i="55"/>
  <c r="V40" i="55"/>
  <c r="X40" i="55"/>
  <c r="D41" i="55"/>
  <c r="H41" i="55"/>
  <c r="C41" i="55" s="1"/>
  <c r="M41" i="55"/>
  <c r="S41" i="55"/>
  <c r="T41" i="55"/>
  <c r="R41" i="55"/>
  <c r="U41" i="55"/>
  <c r="V41" i="55"/>
  <c r="X41" i="55"/>
  <c r="D42" i="55"/>
  <c r="C42" i="55" s="1"/>
  <c r="H42" i="55"/>
  <c r="M42" i="55"/>
  <c r="S42" i="55"/>
  <c r="R42" i="55" s="1"/>
  <c r="T42" i="55"/>
  <c r="U42" i="55"/>
  <c r="V42" i="55"/>
  <c r="D43" i="55"/>
  <c r="H43" i="55"/>
  <c r="C43" i="55" s="1"/>
  <c r="M43" i="55"/>
  <c r="S43" i="55"/>
  <c r="T43" i="55"/>
  <c r="U43" i="55"/>
  <c r="V43" i="55"/>
  <c r="D44" i="55"/>
  <c r="H44" i="55"/>
  <c r="C44" i="55" s="1"/>
  <c r="M44" i="55"/>
  <c r="S44" i="55"/>
  <c r="T44" i="55"/>
  <c r="U44" i="55"/>
  <c r="V44" i="55"/>
  <c r="X44" i="55"/>
  <c r="D45" i="55"/>
  <c r="H45" i="55"/>
  <c r="M45" i="55"/>
  <c r="S45" i="55"/>
  <c r="T45" i="55"/>
  <c r="U45" i="55"/>
  <c r="V45" i="55"/>
  <c r="X45" i="55"/>
  <c r="D47" i="55"/>
  <c r="H47" i="55"/>
  <c r="M47" i="55"/>
  <c r="S47" i="55"/>
  <c r="T47" i="55"/>
  <c r="U47" i="55"/>
  <c r="V47" i="55"/>
  <c r="X47" i="55"/>
  <c r="Y47" i="55"/>
  <c r="Z47" i="55"/>
  <c r="AA47" i="55"/>
  <c r="E48" i="55"/>
  <c r="E46" i="55"/>
  <c r="F48" i="55"/>
  <c r="F46" i="55" s="1"/>
  <c r="G48" i="55"/>
  <c r="G46" i="55"/>
  <c r="I48" i="55"/>
  <c r="I46" i="55" s="1"/>
  <c r="J48" i="55"/>
  <c r="J46" i="55"/>
  <c r="K48" i="55"/>
  <c r="K46" i="55" s="1"/>
  <c r="L48" i="55"/>
  <c r="L46" i="55"/>
  <c r="N48" i="55"/>
  <c r="N46" i="55" s="1"/>
  <c r="O48" i="55"/>
  <c r="O46" i="55"/>
  <c r="Y46" i="55"/>
  <c r="P48" i="55"/>
  <c r="P46" i="55" s="1"/>
  <c r="Z46" i="55" s="1"/>
  <c r="Q48" i="55"/>
  <c r="Q46" i="55" s="1"/>
  <c r="AA46" i="55" s="1"/>
  <c r="D49" i="55"/>
  <c r="C49" i="55"/>
  <c r="H49" i="55"/>
  <c r="M49" i="55"/>
  <c r="S49" i="55"/>
  <c r="R49" i="55" s="1"/>
  <c r="T49" i="55"/>
  <c r="U49" i="55"/>
  <c r="V49" i="55"/>
  <c r="X49" i="55"/>
  <c r="D50" i="55"/>
  <c r="C50" i="55" s="1"/>
  <c r="H50" i="55"/>
  <c r="M50" i="55"/>
  <c r="S50" i="55"/>
  <c r="R50" i="55" s="1"/>
  <c r="T50" i="55"/>
  <c r="T48" i="55" s="1"/>
  <c r="T46" i="55" s="1"/>
  <c r="U50" i="55"/>
  <c r="V50" i="55"/>
  <c r="X50" i="55"/>
  <c r="Z50" i="55"/>
  <c r="D51" i="55"/>
  <c r="C51" i="55" s="1"/>
  <c r="H51" i="55"/>
  <c r="M51" i="55"/>
  <c r="S51" i="55"/>
  <c r="R51" i="55" s="1"/>
  <c r="T51" i="55"/>
  <c r="U51" i="55"/>
  <c r="V51" i="55"/>
  <c r="X51" i="55"/>
  <c r="D52" i="55"/>
  <c r="H52" i="55"/>
  <c r="C52" i="55" s="1"/>
  <c r="W52" i="55" s="1"/>
  <c r="M52" i="55"/>
  <c r="S52" i="55"/>
  <c r="R52" i="55"/>
  <c r="T52" i="55"/>
  <c r="U52" i="55"/>
  <c r="V52" i="55"/>
  <c r="X52" i="55"/>
  <c r="D53" i="55"/>
  <c r="C53" i="55" s="1"/>
  <c r="H53" i="55"/>
  <c r="M53" i="55"/>
  <c r="W53" i="55" s="1"/>
  <c r="S53" i="55"/>
  <c r="T53" i="55"/>
  <c r="R53" i="55"/>
  <c r="U53" i="55"/>
  <c r="V53" i="55"/>
  <c r="X53" i="55"/>
  <c r="Z53" i="55"/>
  <c r="D54" i="55"/>
  <c r="C54" i="55" s="1"/>
  <c r="H54" i="55"/>
  <c r="M54" i="55"/>
  <c r="S54" i="55"/>
  <c r="T54" i="55"/>
  <c r="R54" i="55" s="1"/>
  <c r="U54" i="55"/>
  <c r="V54" i="55"/>
  <c r="D55" i="55"/>
  <c r="H55" i="55"/>
  <c r="C55" i="55" s="1"/>
  <c r="W55" i="55" s="1"/>
  <c r="M55" i="55"/>
  <c r="S55" i="55"/>
  <c r="R55" i="55"/>
  <c r="T55" i="55"/>
  <c r="U55" i="55"/>
  <c r="V55" i="55"/>
  <c r="X55" i="55"/>
  <c r="Z55" i="55"/>
  <c r="D56" i="55"/>
  <c r="H56" i="55"/>
  <c r="C56" i="55" s="1"/>
  <c r="W56" i="55" s="1"/>
  <c r="M56" i="55"/>
  <c r="S56" i="55"/>
  <c r="R56" i="55"/>
  <c r="T56" i="55"/>
  <c r="U56" i="55"/>
  <c r="V56" i="55"/>
  <c r="X56" i="55"/>
  <c r="Z56" i="55"/>
  <c r="D57" i="55"/>
  <c r="H57" i="55"/>
  <c r="C57" i="55" s="1"/>
  <c r="M57" i="55"/>
  <c r="S57" i="55"/>
  <c r="T57" i="55"/>
  <c r="R57" i="55" s="1"/>
  <c r="U57" i="55"/>
  <c r="V57" i="55"/>
  <c r="X57" i="55"/>
  <c r="Z57" i="55"/>
  <c r="D58" i="55"/>
  <c r="H58" i="55"/>
  <c r="C58" i="55" s="1"/>
  <c r="M58" i="55"/>
  <c r="S58" i="55"/>
  <c r="T58" i="55"/>
  <c r="R58" i="55" s="1"/>
  <c r="U58" i="55"/>
  <c r="V58" i="55"/>
  <c r="X58" i="55"/>
  <c r="Z58" i="55"/>
  <c r="D59" i="55"/>
  <c r="C59" i="55" s="1"/>
  <c r="H59" i="55"/>
  <c r="M59" i="55"/>
  <c r="W59" i="55"/>
  <c r="S59" i="55"/>
  <c r="T59" i="55"/>
  <c r="U59" i="55"/>
  <c r="V59" i="55"/>
  <c r="X59" i="55"/>
  <c r="Z59" i="55"/>
  <c r="D60" i="55"/>
  <c r="C60" i="55" s="1"/>
  <c r="W60" i="55" s="1"/>
  <c r="H60" i="55"/>
  <c r="M60" i="55"/>
  <c r="S60" i="55"/>
  <c r="T60" i="55"/>
  <c r="R60" i="55" s="1"/>
  <c r="U60" i="55"/>
  <c r="V60" i="55"/>
  <c r="X60" i="55"/>
  <c r="Z60" i="55"/>
  <c r="D61" i="55"/>
  <c r="C61" i="55" s="1"/>
  <c r="H61" i="55"/>
  <c r="M61" i="55"/>
  <c r="S61" i="55"/>
  <c r="R61" i="55" s="1"/>
  <c r="T61" i="55"/>
  <c r="U61" i="55"/>
  <c r="V61" i="55"/>
  <c r="X61" i="55"/>
  <c r="Z61" i="55"/>
  <c r="D62" i="55"/>
  <c r="H62" i="55"/>
  <c r="M62" i="55"/>
  <c r="S62" i="55"/>
  <c r="T62" i="55"/>
  <c r="U62" i="55"/>
  <c r="V62" i="55"/>
  <c r="X62" i="55"/>
  <c r="Z62" i="55"/>
  <c r="D63" i="55"/>
  <c r="H63" i="55"/>
  <c r="C63" i="55" s="1"/>
  <c r="M63" i="55"/>
  <c r="S63" i="55"/>
  <c r="T63" i="55"/>
  <c r="U63" i="55"/>
  <c r="V63" i="55"/>
  <c r="X63" i="55"/>
  <c r="Z63" i="55"/>
  <c r="F64" i="55"/>
  <c r="J64" i="55"/>
  <c r="D65" i="55"/>
  <c r="H65" i="55"/>
  <c r="M65" i="55"/>
  <c r="S65" i="55"/>
  <c r="T65" i="55"/>
  <c r="U65" i="55"/>
  <c r="V65" i="55"/>
  <c r="X65" i="55"/>
  <c r="Y65" i="55"/>
  <c r="Z65" i="55"/>
  <c r="AA65" i="55"/>
  <c r="E66" i="55"/>
  <c r="E64" i="55" s="1"/>
  <c r="F66" i="55"/>
  <c r="G66" i="55"/>
  <c r="I66" i="55"/>
  <c r="I64" i="55"/>
  <c r="J66" i="55"/>
  <c r="K66" i="55"/>
  <c r="K64" i="55" s="1"/>
  <c r="L66" i="55"/>
  <c r="L64" i="55"/>
  <c r="N66" i="55"/>
  <c r="O66" i="55"/>
  <c r="O64" i="55"/>
  <c r="P66" i="55"/>
  <c r="P64" i="55"/>
  <c r="Q66" i="55"/>
  <c r="Q64" i="55"/>
  <c r="D67" i="55"/>
  <c r="H67" i="55"/>
  <c r="M67" i="55"/>
  <c r="S67" i="55"/>
  <c r="T67" i="55"/>
  <c r="U67" i="55"/>
  <c r="V67" i="55"/>
  <c r="X67" i="55"/>
  <c r="D68" i="55"/>
  <c r="H68" i="55"/>
  <c r="C68" i="55"/>
  <c r="M68" i="55"/>
  <c r="S68" i="55"/>
  <c r="T68" i="55"/>
  <c r="U68" i="55"/>
  <c r="U66" i="55" s="1"/>
  <c r="V68" i="55"/>
  <c r="X68" i="55"/>
  <c r="Y68" i="55"/>
  <c r="Z68" i="55"/>
  <c r="D69" i="55"/>
  <c r="H69" i="55"/>
  <c r="M69" i="55"/>
  <c r="S69" i="55"/>
  <c r="T69" i="55"/>
  <c r="U69" i="55"/>
  <c r="V69" i="55"/>
  <c r="X69" i="55"/>
  <c r="D70" i="55"/>
  <c r="C70" i="55"/>
  <c r="H70" i="55"/>
  <c r="M70" i="55"/>
  <c r="S70" i="55"/>
  <c r="R70" i="55"/>
  <c r="T70" i="55"/>
  <c r="U70" i="55"/>
  <c r="V70" i="55"/>
  <c r="X70" i="55"/>
  <c r="D71" i="55"/>
  <c r="H71" i="55"/>
  <c r="C71" i="55"/>
  <c r="M71" i="55"/>
  <c r="W71" i="55" s="1"/>
  <c r="S71" i="55"/>
  <c r="T71" i="55"/>
  <c r="R71" i="55"/>
  <c r="U71" i="55"/>
  <c r="V71" i="55"/>
  <c r="X71" i="55"/>
  <c r="C72" i="55"/>
  <c r="D72" i="55"/>
  <c r="H72" i="55"/>
  <c r="M72" i="55"/>
  <c r="S72" i="55"/>
  <c r="T72" i="55"/>
  <c r="U72" i="55"/>
  <c r="V72" i="55"/>
  <c r="D73" i="55"/>
  <c r="C73" i="55" s="1"/>
  <c r="H73" i="55"/>
  <c r="M73" i="55"/>
  <c r="W73" i="55"/>
  <c r="S73" i="55"/>
  <c r="T73" i="55"/>
  <c r="U73" i="55"/>
  <c r="R73" i="55" s="1"/>
  <c r="V73" i="55"/>
  <c r="X73" i="55"/>
  <c r="Z73" i="55"/>
  <c r="D74" i="55"/>
  <c r="C74" i="55" s="1"/>
  <c r="H74" i="55"/>
  <c r="M74" i="55"/>
  <c r="S74" i="55"/>
  <c r="T74" i="55"/>
  <c r="U74" i="55"/>
  <c r="V74" i="55"/>
  <c r="X74" i="55"/>
  <c r="Z74" i="55"/>
  <c r="D75" i="55"/>
  <c r="H75" i="55"/>
  <c r="C75" i="55" s="1"/>
  <c r="M75" i="55"/>
  <c r="S75" i="55"/>
  <c r="T75" i="55"/>
  <c r="R75" i="55" s="1"/>
  <c r="U75" i="55"/>
  <c r="V75" i="55"/>
  <c r="X75" i="55"/>
  <c r="Y75" i="55"/>
  <c r="Z75" i="55"/>
  <c r="D76" i="55"/>
  <c r="H76" i="55"/>
  <c r="C76" i="55" s="1"/>
  <c r="W76" i="55" s="1"/>
  <c r="M76" i="55"/>
  <c r="S76" i="55"/>
  <c r="T76" i="55"/>
  <c r="U76" i="55"/>
  <c r="V76" i="55"/>
  <c r="X76" i="55"/>
  <c r="D77" i="55"/>
  <c r="C77" i="55" s="1"/>
  <c r="H77" i="55"/>
  <c r="M77" i="55"/>
  <c r="S77" i="55"/>
  <c r="T77" i="55"/>
  <c r="U77" i="55"/>
  <c r="V77" i="55"/>
  <c r="D78" i="55"/>
  <c r="H78" i="55"/>
  <c r="C78" i="55" s="1"/>
  <c r="M78" i="55"/>
  <c r="S78" i="55"/>
  <c r="T78" i="55"/>
  <c r="U78" i="55"/>
  <c r="V78" i="55"/>
  <c r="D79" i="55"/>
  <c r="H79" i="55"/>
  <c r="M79" i="55"/>
  <c r="S79" i="55"/>
  <c r="T79" i="55"/>
  <c r="U79" i="55"/>
  <c r="V79" i="55"/>
  <c r="X79" i="55"/>
  <c r="D80" i="55"/>
  <c r="H80" i="55"/>
  <c r="C80" i="55" s="1"/>
  <c r="M80" i="55"/>
  <c r="W80" i="55" s="1"/>
  <c r="S80" i="55"/>
  <c r="T80" i="55"/>
  <c r="U80" i="55"/>
  <c r="V80" i="55"/>
  <c r="X80" i="55"/>
  <c r="Z80" i="55"/>
  <c r="D81" i="55"/>
  <c r="C81" i="55" s="1"/>
  <c r="H81" i="55"/>
  <c r="M81" i="55"/>
  <c r="S81" i="55"/>
  <c r="T81" i="55"/>
  <c r="U81" i="55"/>
  <c r="V81" i="55"/>
  <c r="D83" i="55"/>
  <c r="C83" i="55" s="1"/>
  <c r="H83" i="55"/>
  <c r="M83" i="55"/>
  <c r="S83" i="55"/>
  <c r="T83" i="55"/>
  <c r="U83" i="55"/>
  <c r="V83" i="55"/>
  <c r="X83" i="55"/>
  <c r="AA83" i="55"/>
  <c r="E84" i="55"/>
  <c r="E82" i="55"/>
  <c r="F84" i="55"/>
  <c r="F82" i="55" s="1"/>
  <c r="G84" i="55"/>
  <c r="G82" i="55"/>
  <c r="I84" i="55"/>
  <c r="I82" i="55" s="1"/>
  <c r="J84" i="55"/>
  <c r="J82" i="55"/>
  <c r="K84" i="55"/>
  <c r="K82" i="55" s="1"/>
  <c r="Z82" i="55" s="1"/>
  <c r="L84" i="55"/>
  <c r="L82" i="55"/>
  <c r="N84" i="55"/>
  <c r="O84" i="55"/>
  <c r="O82" i="55"/>
  <c r="P84" i="55"/>
  <c r="P82" i="55"/>
  <c r="Q84" i="55"/>
  <c r="Q82" i="55" s="1"/>
  <c r="AA82" i="55" s="1"/>
  <c r="D85" i="55"/>
  <c r="H85" i="55"/>
  <c r="M85" i="55"/>
  <c r="S85" i="55"/>
  <c r="T85" i="55"/>
  <c r="U85" i="55"/>
  <c r="V85" i="55"/>
  <c r="X85" i="55"/>
  <c r="D86" i="55"/>
  <c r="C86" i="55"/>
  <c r="H86" i="55"/>
  <c r="M86" i="55"/>
  <c r="S86" i="55"/>
  <c r="R86" i="55"/>
  <c r="T86" i="55"/>
  <c r="U86" i="55"/>
  <c r="V86" i="55"/>
  <c r="X86" i="55"/>
  <c r="D87" i="55"/>
  <c r="H87" i="55"/>
  <c r="C87" i="55" s="1"/>
  <c r="M87" i="55"/>
  <c r="W87" i="55" s="1"/>
  <c r="S87" i="55"/>
  <c r="T87" i="55"/>
  <c r="R87" i="55" s="1"/>
  <c r="U87" i="55"/>
  <c r="V87" i="55"/>
  <c r="X87" i="55"/>
  <c r="C88" i="55"/>
  <c r="D88" i="55"/>
  <c r="H88" i="55"/>
  <c r="M88" i="55"/>
  <c r="W88" i="55"/>
  <c r="S88" i="55"/>
  <c r="T88" i="55"/>
  <c r="U88" i="55"/>
  <c r="V88" i="55"/>
  <c r="X88" i="55"/>
  <c r="D89" i="55"/>
  <c r="H89" i="55"/>
  <c r="C89" i="55" s="1"/>
  <c r="M89" i="55"/>
  <c r="S89" i="55"/>
  <c r="T89" i="55"/>
  <c r="U89" i="55"/>
  <c r="V89" i="55"/>
  <c r="X89" i="55"/>
  <c r="D90" i="55"/>
  <c r="H90" i="55"/>
  <c r="M90" i="55"/>
  <c r="S90" i="55"/>
  <c r="T90" i="55"/>
  <c r="U90" i="55"/>
  <c r="V90" i="55"/>
  <c r="D91" i="55"/>
  <c r="C91" i="55" s="1"/>
  <c r="H91" i="55"/>
  <c r="M91" i="55"/>
  <c r="S91" i="55"/>
  <c r="T91" i="55"/>
  <c r="U91" i="55"/>
  <c r="V91" i="55"/>
  <c r="X91" i="55"/>
  <c r="Z91" i="55"/>
  <c r="D92" i="55"/>
  <c r="H92" i="55"/>
  <c r="C92" i="55" s="1"/>
  <c r="W92" i="55" s="1"/>
  <c r="M92" i="55"/>
  <c r="S92" i="55"/>
  <c r="R92" i="55"/>
  <c r="T92" i="55"/>
  <c r="U92" i="55"/>
  <c r="V92" i="55"/>
  <c r="X92" i="55"/>
  <c r="D93" i="55"/>
  <c r="H93" i="55"/>
  <c r="C93" i="55"/>
  <c r="W93" i="55"/>
  <c r="M93" i="55"/>
  <c r="S93" i="55"/>
  <c r="T93" i="55"/>
  <c r="R93" i="55" s="1"/>
  <c r="U93" i="55"/>
  <c r="V93" i="55"/>
  <c r="X93" i="55"/>
  <c r="Z93" i="55"/>
  <c r="D94" i="55"/>
  <c r="H94" i="55"/>
  <c r="C94" i="55"/>
  <c r="W94" i="55"/>
  <c r="M94" i="55"/>
  <c r="S94" i="55"/>
  <c r="T94" i="55"/>
  <c r="R94" i="55" s="1"/>
  <c r="U94" i="55"/>
  <c r="V94" i="55"/>
  <c r="X94" i="55"/>
  <c r="D95" i="55"/>
  <c r="C95" i="55" s="1"/>
  <c r="H95" i="55"/>
  <c r="M95" i="55"/>
  <c r="S95" i="55"/>
  <c r="R95" i="55" s="1"/>
  <c r="T95" i="55"/>
  <c r="U95" i="55"/>
  <c r="V95" i="55"/>
  <c r="X95" i="55"/>
  <c r="D96" i="55"/>
  <c r="C96" i="55" s="1"/>
  <c r="H96" i="55"/>
  <c r="M96" i="55"/>
  <c r="S96" i="55"/>
  <c r="T96" i="55"/>
  <c r="U96" i="55"/>
  <c r="V96" i="55"/>
  <c r="X96" i="55"/>
  <c r="D97" i="55"/>
  <c r="C97" i="55"/>
  <c r="W97" i="55" s="1"/>
  <c r="H97" i="55"/>
  <c r="M97" i="55"/>
  <c r="S97" i="55"/>
  <c r="T97" i="55"/>
  <c r="U97" i="55"/>
  <c r="V97" i="55"/>
  <c r="X97" i="55"/>
  <c r="D98" i="55"/>
  <c r="H98" i="55"/>
  <c r="C98" i="55"/>
  <c r="M98" i="55"/>
  <c r="S98" i="55"/>
  <c r="T98" i="55"/>
  <c r="U98" i="55"/>
  <c r="R98" i="55" s="1"/>
  <c r="V98" i="55"/>
  <c r="X98" i="55"/>
  <c r="Z98" i="55"/>
  <c r="D99" i="55"/>
  <c r="C99" i="55" s="1"/>
  <c r="H99" i="55"/>
  <c r="M99" i="55"/>
  <c r="S99" i="55"/>
  <c r="R99" i="55" s="1"/>
  <c r="T99" i="55"/>
  <c r="U99" i="55"/>
  <c r="V99" i="55"/>
  <c r="X99" i="55"/>
  <c r="N100" i="55"/>
  <c r="D101" i="55"/>
  <c r="H101" i="55"/>
  <c r="M101" i="55"/>
  <c r="S101" i="55"/>
  <c r="T101" i="55"/>
  <c r="U101" i="55"/>
  <c r="V101" i="55"/>
  <c r="X101" i="55"/>
  <c r="Y101" i="55"/>
  <c r="AA101" i="55"/>
  <c r="E102" i="55"/>
  <c r="F102" i="55"/>
  <c r="F100" i="55" s="1"/>
  <c r="G102" i="55"/>
  <c r="G100" i="55" s="1"/>
  <c r="I102" i="55"/>
  <c r="I100" i="55"/>
  <c r="J102" i="55"/>
  <c r="J100" i="55" s="1"/>
  <c r="K102" i="55"/>
  <c r="K100" i="55"/>
  <c r="L102" i="55"/>
  <c r="L100" i="55" s="1"/>
  <c r="N102" i="55"/>
  <c r="O102" i="55"/>
  <c r="O100" i="55"/>
  <c r="P102" i="55"/>
  <c r="P100" i="55"/>
  <c r="Q102" i="55"/>
  <c r="Q100" i="55" s="1"/>
  <c r="D103" i="55"/>
  <c r="H103" i="55"/>
  <c r="M103" i="55"/>
  <c r="S103" i="55"/>
  <c r="T103" i="55"/>
  <c r="U103" i="55"/>
  <c r="V103" i="55"/>
  <c r="X103" i="55"/>
  <c r="D104" i="55"/>
  <c r="C104" i="55"/>
  <c r="H104" i="55"/>
  <c r="M104" i="55"/>
  <c r="S104" i="55"/>
  <c r="T104" i="55"/>
  <c r="U104" i="55"/>
  <c r="V104" i="55"/>
  <c r="X104" i="55"/>
  <c r="D105" i="55"/>
  <c r="H105" i="55"/>
  <c r="C105" i="55" s="1"/>
  <c r="W105" i="55" s="1"/>
  <c r="M105" i="55"/>
  <c r="S105" i="55"/>
  <c r="T105" i="55"/>
  <c r="T102" i="55" s="1"/>
  <c r="U105" i="55"/>
  <c r="V105" i="55"/>
  <c r="X105" i="55"/>
  <c r="D106" i="55"/>
  <c r="C106" i="55" s="1"/>
  <c r="H106" i="55"/>
  <c r="M106" i="55"/>
  <c r="S106" i="55"/>
  <c r="T106" i="55"/>
  <c r="U106" i="55"/>
  <c r="V106" i="55"/>
  <c r="X106" i="55"/>
  <c r="W107" i="55"/>
  <c r="D107" i="55"/>
  <c r="C107" i="55" s="1"/>
  <c r="H107" i="55"/>
  <c r="M107" i="55"/>
  <c r="S107" i="55"/>
  <c r="S102" i="55" s="1"/>
  <c r="S100" i="55" s="1"/>
  <c r="T107" i="55"/>
  <c r="U107" i="55"/>
  <c r="V107" i="55"/>
  <c r="R107" i="55"/>
  <c r="X107" i="55"/>
  <c r="D108" i="55"/>
  <c r="H108" i="55"/>
  <c r="C108" i="55"/>
  <c r="M108" i="55"/>
  <c r="S108" i="55"/>
  <c r="T108" i="55"/>
  <c r="R108" i="55"/>
  <c r="U108" i="55"/>
  <c r="V108" i="55"/>
  <c r="D109" i="55"/>
  <c r="C109" i="55" s="1"/>
  <c r="W109" i="55" s="1"/>
  <c r="H109" i="55"/>
  <c r="M109" i="55"/>
  <c r="S109" i="55"/>
  <c r="T109" i="55"/>
  <c r="R109" i="55" s="1"/>
  <c r="U109" i="55"/>
  <c r="V109" i="55"/>
  <c r="X109" i="55"/>
  <c r="D110" i="55"/>
  <c r="H110" i="55"/>
  <c r="C110" i="55" s="1"/>
  <c r="W110" i="55" s="1"/>
  <c r="M110" i="55"/>
  <c r="S110" i="55"/>
  <c r="T110" i="55"/>
  <c r="R110" i="55" s="1"/>
  <c r="U110" i="55"/>
  <c r="V110" i="55"/>
  <c r="X110" i="55"/>
  <c r="D111" i="55"/>
  <c r="C111" i="55" s="1"/>
  <c r="H111" i="55"/>
  <c r="M111" i="55"/>
  <c r="S111" i="55"/>
  <c r="T111" i="55"/>
  <c r="U111" i="55"/>
  <c r="V111" i="55"/>
  <c r="X111" i="55"/>
  <c r="D112" i="55"/>
  <c r="H112" i="55"/>
  <c r="H102" i="55" s="1"/>
  <c r="H100" i="55" s="1"/>
  <c r="M112" i="55"/>
  <c r="S112" i="55"/>
  <c r="T112" i="55"/>
  <c r="R112" i="55" s="1"/>
  <c r="U112" i="55"/>
  <c r="V112" i="55"/>
  <c r="X112" i="55"/>
  <c r="D113" i="55"/>
  <c r="C113" i="55" s="1"/>
  <c r="H113" i="55"/>
  <c r="M113" i="55"/>
  <c r="S113" i="55"/>
  <c r="T113" i="55"/>
  <c r="U113" i="55"/>
  <c r="V113" i="55"/>
  <c r="X113" i="55"/>
  <c r="D114" i="55"/>
  <c r="H114" i="55"/>
  <c r="C114" i="55"/>
  <c r="M114" i="55"/>
  <c r="S114" i="55"/>
  <c r="T114" i="55"/>
  <c r="R114" i="55"/>
  <c r="U114" i="55"/>
  <c r="V114" i="55"/>
  <c r="D115" i="55"/>
  <c r="C115" i="55"/>
  <c r="H115" i="55"/>
  <c r="M115" i="55"/>
  <c r="S115" i="55"/>
  <c r="R115" i="55" s="1"/>
  <c r="T115" i="55"/>
  <c r="U115" i="55"/>
  <c r="V115" i="55"/>
  <c r="X115" i="55"/>
  <c r="D116" i="55"/>
  <c r="H116" i="55"/>
  <c r="C116" i="55"/>
  <c r="M116" i="55"/>
  <c r="W116" i="55" s="1"/>
  <c r="S116" i="55"/>
  <c r="T116" i="55"/>
  <c r="U116" i="55"/>
  <c r="V116" i="55"/>
  <c r="V102" i="55" s="1"/>
  <c r="V100" i="55" s="1"/>
  <c r="X116" i="55"/>
  <c r="D117" i="55"/>
  <c r="H117" i="55"/>
  <c r="C117" i="55" s="1"/>
  <c r="M117" i="55"/>
  <c r="S117" i="55"/>
  <c r="T117" i="55"/>
  <c r="U117" i="55"/>
  <c r="V117" i="55"/>
  <c r="D119" i="55"/>
  <c r="H119" i="55"/>
  <c r="M119" i="55"/>
  <c r="S119" i="55"/>
  <c r="T119" i="55"/>
  <c r="U119" i="55"/>
  <c r="R119" i="55" s="1"/>
  <c r="V119" i="55"/>
  <c r="X119" i="55"/>
  <c r="Y119" i="55"/>
  <c r="Z119" i="55"/>
  <c r="AA119" i="55"/>
  <c r="E120" i="55"/>
  <c r="E118" i="55"/>
  <c r="F120" i="55"/>
  <c r="F118" i="55" s="1"/>
  <c r="G120" i="55"/>
  <c r="G118" i="55"/>
  <c r="I120" i="55"/>
  <c r="I118" i="55" s="1"/>
  <c r="J120" i="55"/>
  <c r="J118" i="55"/>
  <c r="Y118" i="55"/>
  <c r="K120" i="55"/>
  <c r="K118" i="55" s="1"/>
  <c r="L120" i="55"/>
  <c r="L118" i="55"/>
  <c r="N120" i="55"/>
  <c r="X120" i="55" s="1"/>
  <c r="O120" i="55"/>
  <c r="O118" i="55" s="1"/>
  <c r="P120" i="55"/>
  <c r="Q120" i="55"/>
  <c r="Q118" i="55"/>
  <c r="AA118" i="55" s="1"/>
  <c r="D121" i="55"/>
  <c r="C121" i="55" s="1"/>
  <c r="H121" i="55"/>
  <c r="M121" i="55"/>
  <c r="S121" i="55"/>
  <c r="T121" i="55"/>
  <c r="U121" i="55"/>
  <c r="V121" i="55"/>
  <c r="X121" i="55"/>
  <c r="D122" i="55"/>
  <c r="H122" i="55"/>
  <c r="M122" i="55"/>
  <c r="S122" i="55"/>
  <c r="R122" i="55" s="1"/>
  <c r="T122" i="55"/>
  <c r="U122" i="55"/>
  <c r="V122" i="55"/>
  <c r="V120" i="55"/>
  <c r="V118" i="55" s="1"/>
  <c r="X122" i="55"/>
  <c r="Z122" i="55"/>
  <c r="D123" i="55"/>
  <c r="H123" i="55"/>
  <c r="H120" i="55" s="1"/>
  <c r="M123" i="55"/>
  <c r="S123" i="55"/>
  <c r="T123" i="55"/>
  <c r="U123" i="55"/>
  <c r="V123" i="55"/>
  <c r="X123" i="55"/>
  <c r="Z123" i="55"/>
  <c r="D124" i="55"/>
  <c r="H124" i="55"/>
  <c r="C124" i="55" s="1"/>
  <c r="M124" i="55"/>
  <c r="S124" i="55"/>
  <c r="T124" i="55"/>
  <c r="U124" i="55"/>
  <c r="R124" i="55" s="1"/>
  <c r="V124" i="55"/>
  <c r="X124" i="55"/>
  <c r="Z124" i="55"/>
  <c r="D125" i="55"/>
  <c r="C125" i="55" s="1"/>
  <c r="H125" i="55"/>
  <c r="M125" i="55"/>
  <c r="S125" i="55"/>
  <c r="T125" i="55"/>
  <c r="U125" i="55"/>
  <c r="V125" i="55"/>
  <c r="X125" i="55"/>
  <c r="D126" i="55"/>
  <c r="C126" i="55" s="1"/>
  <c r="H126" i="55"/>
  <c r="M126" i="55"/>
  <c r="S126" i="55"/>
  <c r="R126" i="55" s="1"/>
  <c r="T126" i="55"/>
  <c r="U126" i="55"/>
  <c r="V126" i="55"/>
  <c r="D127" i="55"/>
  <c r="C127" i="55" s="1"/>
  <c r="W127" i="55" s="1"/>
  <c r="H127" i="55"/>
  <c r="M127" i="55"/>
  <c r="S127" i="55"/>
  <c r="T127" i="55"/>
  <c r="R127" i="55"/>
  <c r="U127" i="55"/>
  <c r="V127" i="55"/>
  <c r="X127" i="55"/>
  <c r="Z127" i="55"/>
  <c r="D128" i="55"/>
  <c r="H128" i="55"/>
  <c r="C128" i="55"/>
  <c r="M128" i="55"/>
  <c r="S128" i="55"/>
  <c r="T128" i="55"/>
  <c r="U128" i="55"/>
  <c r="V128" i="55"/>
  <c r="X128" i="55"/>
  <c r="Z128" i="55"/>
  <c r="D129" i="55"/>
  <c r="H129" i="55"/>
  <c r="M129" i="55"/>
  <c r="S129" i="55"/>
  <c r="T129" i="55"/>
  <c r="U129" i="55"/>
  <c r="V129" i="55"/>
  <c r="X129" i="55"/>
  <c r="Z129" i="55"/>
  <c r="D130" i="55"/>
  <c r="H130" i="55"/>
  <c r="C130" i="55"/>
  <c r="M130" i="55"/>
  <c r="S130" i="55"/>
  <c r="T130" i="55"/>
  <c r="U130" i="55"/>
  <c r="V130" i="55"/>
  <c r="X130" i="55"/>
  <c r="Z130" i="55"/>
  <c r="C131" i="55"/>
  <c r="D131" i="55"/>
  <c r="H131" i="55"/>
  <c r="M131" i="55"/>
  <c r="S131" i="55"/>
  <c r="R131" i="55" s="1"/>
  <c r="T131" i="55"/>
  <c r="U131" i="55"/>
  <c r="V131" i="55"/>
  <c r="X131" i="55"/>
  <c r="D132" i="55"/>
  <c r="H132" i="55"/>
  <c r="C132" i="55" s="1"/>
  <c r="M132" i="55"/>
  <c r="S132" i="55"/>
  <c r="T132" i="55"/>
  <c r="R132" i="55" s="1"/>
  <c r="U132" i="55"/>
  <c r="V132" i="55"/>
  <c r="X132" i="55"/>
  <c r="D133" i="55"/>
  <c r="H133" i="55"/>
  <c r="M133" i="55"/>
  <c r="S133" i="55"/>
  <c r="T133" i="55"/>
  <c r="U133" i="55"/>
  <c r="V133" i="55"/>
  <c r="X133" i="55"/>
  <c r="Z133" i="55"/>
  <c r="D134" i="55"/>
  <c r="H134" i="55"/>
  <c r="M134" i="55"/>
  <c r="S134" i="55"/>
  <c r="T134" i="55"/>
  <c r="U134" i="55"/>
  <c r="V134" i="55"/>
  <c r="X134" i="55"/>
  <c r="Z134" i="55"/>
  <c r="D135" i="55"/>
  <c r="H135" i="55"/>
  <c r="M135" i="55"/>
  <c r="S135" i="55"/>
  <c r="T135" i="55"/>
  <c r="U135" i="55"/>
  <c r="V135" i="55"/>
  <c r="D137" i="55"/>
  <c r="C137" i="55" s="1"/>
  <c r="H137" i="55"/>
  <c r="M137" i="55"/>
  <c r="W137" i="55" s="1"/>
  <c r="S137" i="55"/>
  <c r="T137" i="55"/>
  <c r="U137" i="55"/>
  <c r="V137" i="55"/>
  <c r="X137" i="55"/>
  <c r="AA137" i="55"/>
  <c r="E138" i="55"/>
  <c r="E136" i="55"/>
  <c r="F138" i="55"/>
  <c r="F136" i="55" s="1"/>
  <c r="G138" i="55"/>
  <c r="G136" i="55"/>
  <c r="I138" i="55"/>
  <c r="I136" i="55" s="1"/>
  <c r="J138" i="55"/>
  <c r="J136" i="55"/>
  <c r="K138" i="55"/>
  <c r="K136" i="55" s="1"/>
  <c r="L138" i="55"/>
  <c r="L136" i="55" s="1"/>
  <c r="N138" i="55"/>
  <c r="O138" i="55"/>
  <c r="O136" i="55" s="1"/>
  <c r="P138" i="55"/>
  <c r="P136" i="55"/>
  <c r="Q138" i="55"/>
  <c r="Q136" i="55" s="1"/>
  <c r="AA136" i="55" s="1"/>
  <c r="D139" i="55"/>
  <c r="C139" i="55" s="1"/>
  <c r="H139" i="55"/>
  <c r="M139" i="55"/>
  <c r="S139" i="55"/>
  <c r="R139" i="55" s="1"/>
  <c r="T139" i="55"/>
  <c r="U139" i="55"/>
  <c r="V139" i="55"/>
  <c r="X139" i="55"/>
  <c r="D140" i="55"/>
  <c r="C140" i="55"/>
  <c r="H140" i="55"/>
  <c r="M140" i="55"/>
  <c r="S140" i="55"/>
  <c r="R140" i="55"/>
  <c r="T140" i="55"/>
  <c r="U140" i="55"/>
  <c r="V140" i="55"/>
  <c r="W140" i="55"/>
  <c r="X140" i="55"/>
  <c r="D141" i="55"/>
  <c r="H141" i="55"/>
  <c r="M141" i="55"/>
  <c r="S141" i="55"/>
  <c r="T141" i="55"/>
  <c r="U141" i="55"/>
  <c r="V141" i="55"/>
  <c r="X141" i="55"/>
  <c r="D142" i="55"/>
  <c r="C142" i="55"/>
  <c r="H142" i="55"/>
  <c r="M142" i="55"/>
  <c r="W142" i="55" s="1"/>
  <c r="S142" i="55"/>
  <c r="T142" i="55"/>
  <c r="U142" i="55"/>
  <c r="V142" i="55"/>
  <c r="X142" i="55"/>
  <c r="D143" i="55"/>
  <c r="C143" i="55" s="1"/>
  <c r="W143" i="55" s="1"/>
  <c r="H143" i="55"/>
  <c r="M143" i="55"/>
  <c r="S143" i="55"/>
  <c r="T143" i="55"/>
  <c r="R143" i="55"/>
  <c r="U143" i="55"/>
  <c r="V143" i="55"/>
  <c r="X143" i="55"/>
  <c r="D144" i="55"/>
  <c r="C144" i="55" s="1"/>
  <c r="H144" i="55"/>
  <c r="M144" i="55"/>
  <c r="S144" i="55"/>
  <c r="T144" i="55"/>
  <c r="U144" i="55"/>
  <c r="V144" i="55"/>
  <c r="D145" i="55"/>
  <c r="C145" i="55" s="1"/>
  <c r="H145" i="55"/>
  <c r="M145" i="55"/>
  <c r="S145" i="55"/>
  <c r="R145" i="55" s="1"/>
  <c r="T145" i="55"/>
  <c r="U145" i="55"/>
  <c r="V145" i="55"/>
  <c r="X145" i="55"/>
  <c r="D146" i="55"/>
  <c r="H146" i="55"/>
  <c r="C146" i="55" s="1"/>
  <c r="W146" i="55" s="1"/>
  <c r="M146" i="55"/>
  <c r="S146" i="55"/>
  <c r="T146" i="55"/>
  <c r="R146" i="55" s="1"/>
  <c r="U146" i="55"/>
  <c r="V146" i="55"/>
  <c r="X146" i="55"/>
  <c r="D147" i="55"/>
  <c r="H147" i="55"/>
  <c r="M147" i="55"/>
  <c r="S147" i="55"/>
  <c r="R147" i="55" s="1"/>
  <c r="T147" i="55"/>
  <c r="U147" i="55"/>
  <c r="V147" i="55"/>
  <c r="X147" i="55"/>
  <c r="D148" i="55"/>
  <c r="C148" i="55" s="1"/>
  <c r="H148" i="55"/>
  <c r="M148" i="55"/>
  <c r="S148" i="55"/>
  <c r="T148" i="55"/>
  <c r="U148" i="55"/>
  <c r="R148" i="55" s="1"/>
  <c r="V148" i="55"/>
  <c r="X148" i="55"/>
  <c r="D149" i="55"/>
  <c r="H149" i="55"/>
  <c r="C149" i="55" s="1"/>
  <c r="M149" i="55"/>
  <c r="W149" i="55" s="1"/>
  <c r="S149" i="55"/>
  <c r="T149" i="55"/>
  <c r="R149" i="55" s="1"/>
  <c r="U149" i="55"/>
  <c r="V149" i="55"/>
  <c r="X149" i="55"/>
  <c r="C150" i="55"/>
  <c r="D150" i="55"/>
  <c r="H150" i="55"/>
  <c r="M150" i="55"/>
  <c r="W150" i="55" s="1"/>
  <c r="S150" i="55"/>
  <c r="T150" i="55"/>
  <c r="U150" i="55"/>
  <c r="V150" i="55"/>
  <c r="V138" i="55" s="1"/>
  <c r="V136" i="55" s="1"/>
  <c r="X150" i="55"/>
  <c r="D151" i="55"/>
  <c r="H151" i="55"/>
  <c r="M151" i="55"/>
  <c r="S151" i="55"/>
  <c r="T151" i="55"/>
  <c r="U151" i="55"/>
  <c r="V151" i="55"/>
  <c r="X151" i="55"/>
  <c r="D152" i="55"/>
  <c r="H152" i="55"/>
  <c r="M152" i="55"/>
  <c r="S152" i="55"/>
  <c r="T152" i="55"/>
  <c r="U152" i="55"/>
  <c r="V152" i="55"/>
  <c r="X152" i="55"/>
  <c r="D153" i="55"/>
  <c r="H153" i="55"/>
  <c r="M153" i="55"/>
  <c r="S153" i="55"/>
  <c r="T153" i="55"/>
  <c r="U153" i="55"/>
  <c r="V153" i="55"/>
  <c r="X153" i="55"/>
  <c r="E154" i="55"/>
  <c r="O154" i="55"/>
  <c r="D155" i="55"/>
  <c r="H155" i="55"/>
  <c r="M155" i="55"/>
  <c r="S155" i="55"/>
  <c r="T155" i="55"/>
  <c r="R155" i="55" s="1"/>
  <c r="U155" i="55"/>
  <c r="V155" i="55"/>
  <c r="X155" i="55"/>
  <c r="AA155" i="55"/>
  <c r="E156" i="55"/>
  <c r="F156" i="55"/>
  <c r="F154" i="55"/>
  <c r="G156" i="55"/>
  <c r="G154" i="55" s="1"/>
  <c r="I156" i="55"/>
  <c r="I154" i="55" s="1"/>
  <c r="J156" i="55"/>
  <c r="J154" i="55"/>
  <c r="K156" i="55"/>
  <c r="K154" i="55" s="1"/>
  <c r="L156" i="55"/>
  <c r="L154" i="55"/>
  <c r="N156" i="55"/>
  <c r="O156" i="55"/>
  <c r="P156" i="55"/>
  <c r="P154" i="55" s="1"/>
  <c r="Q156" i="55"/>
  <c r="Q154" i="55" s="1"/>
  <c r="AA154" i="55" s="1"/>
  <c r="D157" i="55"/>
  <c r="H157" i="55"/>
  <c r="M157" i="55"/>
  <c r="S157" i="55"/>
  <c r="R157" i="55" s="1"/>
  <c r="T157" i="55"/>
  <c r="U157" i="55"/>
  <c r="V157" i="55"/>
  <c r="X157" i="55"/>
  <c r="D158" i="55"/>
  <c r="H158" i="55"/>
  <c r="M158" i="55"/>
  <c r="S158" i="55"/>
  <c r="R158" i="55" s="1"/>
  <c r="T158" i="55"/>
  <c r="U158" i="55"/>
  <c r="V158" i="55"/>
  <c r="X158" i="55"/>
  <c r="D159" i="55"/>
  <c r="C159" i="55"/>
  <c r="W159" i="55" s="1"/>
  <c r="H159" i="55"/>
  <c r="M159" i="55"/>
  <c r="S159" i="55"/>
  <c r="T159" i="55"/>
  <c r="U159" i="55"/>
  <c r="V159" i="55"/>
  <c r="X159" i="55"/>
  <c r="D160" i="55"/>
  <c r="H160" i="55"/>
  <c r="C160" i="55" s="1"/>
  <c r="M160" i="55"/>
  <c r="S160" i="55"/>
  <c r="T160" i="55"/>
  <c r="U160" i="55"/>
  <c r="V160" i="55"/>
  <c r="X160" i="55"/>
  <c r="D161" i="55"/>
  <c r="H161" i="55"/>
  <c r="M161" i="55"/>
  <c r="S161" i="55"/>
  <c r="T161" i="55"/>
  <c r="R161" i="55" s="1"/>
  <c r="U161" i="55"/>
  <c r="V161" i="55"/>
  <c r="X161" i="55"/>
  <c r="D162" i="55"/>
  <c r="C162" i="55" s="1"/>
  <c r="H162" i="55"/>
  <c r="M162" i="55"/>
  <c r="S162" i="55"/>
  <c r="R162" i="55" s="1"/>
  <c r="T162" i="55"/>
  <c r="U162" i="55"/>
  <c r="V162" i="55"/>
  <c r="D163" i="55"/>
  <c r="H163" i="55"/>
  <c r="M163" i="55"/>
  <c r="S163" i="55"/>
  <c r="T163" i="55"/>
  <c r="U163" i="55"/>
  <c r="V163" i="55"/>
  <c r="X163" i="55"/>
  <c r="D164" i="55"/>
  <c r="C164" i="55"/>
  <c r="H164" i="55"/>
  <c r="M164" i="55"/>
  <c r="W164" i="55" s="1"/>
  <c r="S164" i="55"/>
  <c r="T164" i="55"/>
  <c r="U164" i="55"/>
  <c r="V164" i="55"/>
  <c r="X164" i="55"/>
  <c r="D165" i="55"/>
  <c r="H165" i="55"/>
  <c r="C165" i="55" s="1"/>
  <c r="M165" i="55"/>
  <c r="W165" i="55" s="1"/>
  <c r="S165" i="55"/>
  <c r="R165" i="55"/>
  <c r="T165" i="55"/>
  <c r="U165" i="55"/>
  <c r="V165" i="55"/>
  <c r="X165" i="55"/>
  <c r="D166" i="55"/>
  <c r="C166" i="55" s="1"/>
  <c r="H166" i="55"/>
  <c r="M166" i="55"/>
  <c r="S166" i="55"/>
  <c r="T166" i="55"/>
  <c r="U166" i="55"/>
  <c r="R166" i="55" s="1"/>
  <c r="V166" i="55"/>
  <c r="X166" i="55"/>
  <c r="D167" i="55"/>
  <c r="H167" i="55"/>
  <c r="M167" i="55"/>
  <c r="S167" i="55"/>
  <c r="T167" i="55"/>
  <c r="U167" i="55"/>
  <c r="V167" i="55"/>
  <c r="R167" i="55"/>
  <c r="X167" i="55"/>
  <c r="D168" i="55"/>
  <c r="H168" i="55"/>
  <c r="M168" i="55"/>
  <c r="S168" i="55"/>
  <c r="T168" i="55"/>
  <c r="U168" i="55"/>
  <c r="R168" i="55" s="1"/>
  <c r="V168" i="55"/>
  <c r="D169" i="55"/>
  <c r="C169" i="55"/>
  <c r="W169" i="55"/>
  <c r="H169" i="55"/>
  <c r="M169" i="55"/>
  <c r="S169" i="55"/>
  <c r="T169" i="55"/>
  <c r="U169" i="55"/>
  <c r="V169" i="55"/>
  <c r="R169" i="55" s="1"/>
  <c r="X169" i="55"/>
  <c r="D170" i="55"/>
  <c r="C170" i="55"/>
  <c r="W170" i="55"/>
  <c r="H170" i="55"/>
  <c r="M170" i="55"/>
  <c r="S170" i="55"/>
  <c r="R170" i="55"/>
  <c r="T170" i="55"/>
  <c r="U170" i="55"/>
  <c r="V170" i="55"/>
  <c r="X170" i="55"/>
  <c r="D171" i="55"/>
  <c r="C171" i="55" s="1"/>
  <c r="W171" i="55" s="1"/>
  <c r="H171" i="55"/>
  <c r="M171" i="55"/>
  <c r="S171" i="55"/>
  <c r="T171" i="55"/>
  <c r="R171" i="55"/>
  <c r="U171" i="55"/>
  <c r="V171" i="55"/>
  <c r="X171" i="55"/>
  <c r="E172" i="55"/>
  <c r="D173" i="55"/>
  <c r="H173" i="55"/>
  <c r="M173" i="55"/>
  <c r="S173" i="55"/>
  <c r="T173" i="55"/>
  <c r="U173" i="55"/>
  <c r="V173" i="55"/>
  <c r="X173" i="55"/>
  <c r="AA173" i="55"/>
  <c r="E174" i="55"/>
  <c r="F174" i="55"/>
  <c r="F172" i="55"/>
  <c r="G174" i="55"/>
  <c r="G172" i="55" s="1"/>
  <c r="I174" i="55"/>
  <c r="I172" i="55"/>
  <c r="J174" i="55"/>
  <c r="J172" i="55" s="1"/>
  <c r="K174" i="55"/>
  <c r="K172" i="55"/>
  <c r="L174" i="55"/>
  <c r="L172" i="55" s="1"/>
  <c r="N174" i="55"/>
  <c r="N172" i="55"/>
  <c r="O174" i="55"/>
  <c r="O172" i="55"/>
  <c r="P174" i="55"/>
  <c r="P172" i="55" s="1"/>
  <c r="Q174" i="55"/>
  <c r="Q172" i="55"/>
  <c r="AA172" i="55"/>
  <c r="D175" i="55"/>
  <c r="H175" i="55"/>
  <c r="M175" i="55"/>
  <c r="S175" i="55"/>
  <c r="T175" i="55"/>
  <c r="U175" i="55"/>
  <c r="V175" i="55"/>
  <c r="X175" i="55"/>
  <c r="D176" i="55"/>
  <c r="H176" i="55"/>
  <c r="C176" i="55"/>
  <c r="M176" i="55"/>
  <c r="W176" i="55" s="1"/>
  <c r="S176" i="55"/>
  <c r="T176" i="55"/>
  <c r="R176" i="55"/>
  <c r="U176" i="55"/>
  <c r="V176" i="55"/>
  <c r="X176" i="55"/>
  <c r="C177" i="55"/>
  <c r="D177" i="55"/>
  <c r="H177" i="55"/>
  <c r="M177" i="55"/>
  <c r="W177" i="55"/>
  <c r="S177" i="55"/>
  <c r="T177" i="55"/>
  <c r="U177" i="55"/>
  <c r="R177" i="55" s="1"/>
  <c r="V177" i="55"/>
  <c r="X177" i="55"/>
  <c r="D178" i="55"/>
  <c r="C178" i="55"/>
  <c r="W178" i="55" s="1"/>
  <c r="H178" i="55"/>
  <c r="M178" i="55"/>
  <c r="S178" i="55"/>
  <c r="T178" i="55"/>
  <c r="U178" i="55"/>
  <c r="V178" i="55"/>
  <c r="X178" i="55"/>
  <c r="D179" i="55"/>
  <c r="C179" i="55" s="1"/>
  <c r="W179" i="55" s="1"/>
  <c r="H179" i="55"/>
  <c r="M179" i="55"/>
  <c r="S179" i="55"/>
  <c r="T179" i="55"/>
  <c r="R179" i="55" s="1"/>
  <c r="U179" i="55"/>
  <c r="V179" i="55"/>
  <c r="X179" i="55"/>
  <c r="D180" i="55"/>
  <c r="H180" i="55"/>
  <c r="M180" i="55"/>
  <c r="S180" i="55"/>
  <c r="R180" i="55" s="1"/>
  <c r="T180" i="55"/>
  <c r="U180" i="55"/>
  <c r="V180" i="55"/>
  <c r="D181" i="55"/>
  <c r="H181" i="55"/>
  <c r="M181" i="55"/>
  <c r="S181" i="55"/>
  <c r="T181" i="55"/>
  <c r="R181" i="55" s="1"/>
  <c r="U181" i="55"/>
  <c r="V181" i="55"/>
  <c r="X181" i="55"/>
  <c r="D182" i="55"/>
  <c r="C182" i="55" s="1"/>
  <c r="W182" i="55" s="1"/>
  <c r="H182" i="55"/>
  <c r="M182" i="55"/>
  <c r="S182" i="55"/>
  <c r="T182" i="55"/>
  <c r="U182" i="55"/>
  <c r="R182" i="55" s="1"/>
  <c r="V182" i="55"/>
  <c r="X182" i="55"/>
  <c r="D183" i="55"/>
  <c r="C183" i="55" s="1"/>
  <c r="W183" i="55" s="1"/>
  <c r="H183" i="55"/>
  <c r="M183" i="55"/>
  <c r="S183" i="55"/>
  <c r="R183" i="55" s="1"/>
  <c r="T183" i="55"/>
  <c r="U183" i="55"/>
  <c r="V183" i="55"/>
  <c r="X183" i="55"/>
  <c r="D184" i="55"/>
  <c r="H184" i="55"/>
  <c r="C184" i="55" s="1"/>
  <c r="M184" i="55"/>
  <c r="S184" i="55"/>
  <c r="R184" i="55"/>
  <c r="T184" i="55"/>
  <c r="U184" i="55"/>
  <c r="V184" i="55"/>
  <c r="X184" i="55"/>
  <c r="D185" i="55"/>
  <c r="C185" i="55" s="1"/>
  <c r="W185" i="55" s="1"/>
  <c r="H185" i="55"/>
  <c r="M185" i="55"/>
  <c r="S185" i="55"/>
  <c r="T185" i="55"/>
  <c r="R185" i="55" s="1"/>
  <c r="U185" i="55"/>
  <c r="V185" i="55"/>
  <c r="X185" i="55"/>
  <c r="D186" i="55"/>
  <c r="C186" i="55" s="1"/>
  <c r="H186" i="55"/>
  <c r="M186" i="55"/>
  <c r="W186" i="55"/>
  <c r="S186" i="55"/>
  <c r="T186" i="55"/>
  <c r="U186" i="55"/>
  <c r="R186" i="55"/>
  <c r="V186" i="55"/>
  <c r="X186" i="55"/>
  <c r="D187" i="55"/>
  <c r="C187" i="55"/>
  <c r="H187" i="55"/>
  <c r="M187" i="55"/>
  <c r="S187" i="55"/>
  <c r="R187" i="55" s="1"/>
  <c r="T187" i="55"/>
  <c r="U187" i="55"/>
  <c r="V187" i="55"/>
  <c r="X187" i="55"/>
  <c r="D188" i="55"/>
  <c r="C188" i="55"/>
  <c r="W188" i="55"/>
  <c r="H188" i="55"/>
  <c r="M188" i="55"/>
  <c r="S188" i="55"/>
  <c r="R188" i="55"/>
  <c r="T188" i="55"/>
  <c r="U188" i="55"/>
  <c r="V188" i="55"/>
  <c r="X188" i="55"/>
  <c r="D189" i="55"/>
  <c r="C189" i="55" s="1"/>
  <c r="H189" i="55"/>
  <c r="M189" i="55"/>
  <c r="S189" i="55"/>
  <c r="T189" i="55"/>
  <c r="U189" i="55"/>
  <c r="U174" i="55" s="1"/>
  <c r="V189" i="55"/>
  <c r="D191" i="55"/>
  <c r="C191" i="55"/>
  <c r="W191" i="55" s="1"/>
  <c r="H191" i="55"/>
  <c r="M191" i="55"/>
  <c r="S191" i="55"/>
  <c r="T191" i="55"/>
  <c r="U191" i="55"/>
  <c r="V191" i="55"/>
  <c r="AA191" i="55"/>
  <c r="E192" i="55"/>
  <c r="E190" i="55" s="1"/>
  <c r="F192" i="55"/>
  <c r="F190" i="55"/>
  <c r="G192" i="55"/>
  <c r="G190" i="55" s="1"/>
  <c r="I192" i="55"/>
  <c r="I190" i="55"/>
  <c r="X190" i="55" s="1"/>
  <c r="J192" i="55"/>
  <c r="J190" i="55" s="1"/>
  <c r="K192" i="55"/>
  <c r="K190" i="55"/>
  <c r="L192" i="55"/>
  <c r="L190" i="55" s="1"/>
  <c r="N192" i="55"/>
  <c r="N190" i="55"/>
  <c r="O192" i="55"/>
  <c r="O190" i="55" s="1"/>
  <c r="P192" i="55"/>
  <c r="P190" i="55"/>
  <c r="Q192" i="55"/>
  <c r="Q190" i="55" s="1"/>
  <c r="D193" i="55"/>
  <c r="H193" i="55"/>
  <c r="M193" i="55"/>
  <c r="S193" i="55"/>
  <c r="T193" i="55"/>
  <c r="U193" i="55"/>
  <c r="V193" i="55"/>
  <c r="X193" i="55"/>
  <c r="D194" i="55"/>
  <c r="C194" i="55" s="1"/>
  <c r="W194" i="55" s="1"/>
  <c r="H194" i="55"/>
  <c r="M194" i="55"/>
  <c r="S194" i="55"/>
  <c r="T194" i="55"/>
  <c r="U194" i="55"/>
  <c r="V194" i="55"/>
  <c r="X194" i="55"/>
  <c r="D195" i="55"/>
  <c r="C195" i="55" s="1"/>
  <c r="H195" i="55"/>
  <c r="M195" i="55"/>
  <c r="S195" i="55"/>
  <c r="R195" i="55" s="1"/>
  <c r="T195" i="55"/>
  <c r="U195" i="55"/>
  <c r="V195" i="55"/>
  <c r="X195" i="55"/>
  <c r="D196" i="55"/>
  <c r="C196" i="55"/>
  <c r="W196" i="55" s="1"/>
  <c r="H196" i="55"/>
  <c r="M196" i="55"/>
  <c r="S196" i="55"/>
  <c r="T196" i="55"/>
  <c r="U196" i="55"/>
  <c r="V196" i="55"/>
  <c r="X196" i="55"/>
  <c r="D197" i="55"/>
  <c r="C197" i="55" s="1"/>
  <c r="H197" i="55"/>
  <c r="M197" i="55"/>
  <c r="W197" i="55" s="1"/>
  <c r="S197" i="55"/>
  <c r="T197" i="55"/>
  <c r="U197" i="55"/>
  <c r="V197" i="55"/>
  <c r="X197" i="55"/>
  <c r="D198" i="55"/>
  <c r="H198" i="55"/>
  <c r="C198" i="55"/>
  <c r="M198" i="55"/>
  <c r="S198" i="55"/>
  <c r="T198" i="55"/>
  <c r="R198" i="55"/>
  <c r="U198" i="55"/>
  <c r="V198" i="55"/>
  <c r="D199" i="55"/>
  <c r="C199" i="55"/>
  <c r="W199" i="55" s="1"/>
  <c r="H199" i="55"/>
  <c r="M199" i="55"/>
  <c r="S199" i="55"/>
  <c r="R199" i="55"/>
  <c r="T199" i="55"/>
  <c r="U199" i="55"/>
  <c r="V199" i="55"/>
  <c r="X199" i="55"/>
  <c r="D200" i="55"/>
  <c r="H200" i="55"/>
  <c r="M200" i="55"/>
  <c r="S200" i="55"/>
  <c r="T200" i="55"/>
  <c r="R200" i="55" s="1"/>
  <c r="U200" i="55"/>
  <c r="V200" i="55"/>
  <c r="X200" i="55"/>
  <c r="D201" i="55"/>
  <c r="C201" i="55" s="1"/>
  <c r="H201" i="55"/>
  <c r="M201" i="55"/>
  <c r="W201" i="55" s="1"/>
  <c r="S201" i="55"/>
  <c r="T201" i="55"/>
  <c r="U201" i="55"/>
  <c r="R201" i="55" s="1"/>
  <c r="V201" i="55"/>
  <c r="X201" i="55"/>
  <c r="D202" i="55"/>
  <c r="C202" i="55" s="1"/>
  <c r="H202" i="55"/>
  <c r="M202" i="55"/>
  <c r="S202" i="55"/>
  <c r="T202" i="55"/>
  <c r="U202" i="55"/>
  <c r="V202" i="55"/>
  <c r="R202" i="55" s="1"/>
  <c r="X202" i="55"/>
  <c r="D203" i="55"/>
  <c r="H203" i="55"/>
  <c r="M203" i="55"/>
  <c r="S203" i="55"/>
  <c r="T203" i="55"/>
  <c r="R203" i="55" s="1"/>
  <c r="U203" i="55"/>
  <c r="V203" i="55"/>
  <c r="D204" i="55"/>
  <c r="C204" i="55" s="1"/>
  <c r="H204" i="55"/>
  <c r="M204" i="55"/>
  <c r="S204" i="55"/>
  <c r="T204" i="55"/>
  <c r="U204" i="55"/>
  <c r="V204" i="55"/>
  <c r="D205" i="55"/>
  <c r="C205" i="55" s="1"/>
  <c r="H205" i="55"/>
  <c r="M205" i="55"/>
  <c r="S205" i="55"/>
  <c r="T205" i="55"/>
  <c r="U205" i="55"/>
  <c r="V205" i="55"/>
  <c r="X205" i="55"/>
  <c r="D206" i="55"/>
  <c r="H206" i="55"/>
  <c r="M206" i="55"/>
  <c r="S206" i="55"/>
  <c r="T206" i="55"/>
  <c r="U206" i="55"/>
  <c r="V206" i="55"/>
  <c r="X206" i="55"/>
  <c r="D207" i="55"/>
  <c r="C207" i="55" s="1"/>
  <c r="H207" i="55"/>
  <c r="M207" i="55"/>
  <c r="S207" i="55"/>
  <c r="T207" i="55"/>
  <c r="U207" i="55"/>
  <c r="V207" i="55"/>
  <c r="O208" i="55"/>
  <c r="D209" i="55"/>
  <c r="C209" i="55" s="1"/>
  <c r="H209" i="55"/>
  <c r="M209" i="55"/>
  <c r="W209" i="55" s="1"/>
  <c r="S209" i="55"/>
  <c r="R209" i="55" s="1"/>
  <c r="T209" i="55"/>
  <c r="U209" i="55"/>
  <c r="V209" i="55"/>
  <c r="X209" i="55"/>
  <c r="AA209" i="55"/>
  <c r="E210" i="55"/>
  <c r="E208" i="55" s="1"/>
  <c r="F210" i="55"/>
  <c r="F208" i="55" s="1"/>
  <c r="G210" i="55"/>
  <c r="G208" i="55"/>
  <c r="I210" i="55"/>
  <c r="I208" i="55" s="1"/>
  <c r="J210" i="55"/>
  <c r="J208" i="55" s="1"/>
  <c r="K210" i="55"/>
  <c r="K208" i="55" s="1"/>
  <c r="L210" i="55"/>
  <c r="L208" i="55"/>
  <c r="AA208" i="55"/>
  <c r="N210" i="55"/>
  <c r="N208" i="55" s="1"/>
  <c r="X208" i="55" s="1"/>
  <c r="O210" i="55"/>
  <c r="P210" i="55"/>
  <c r="P208" i="55" s="1"/>
  <c r="Q210" i="55"/>
  <c r="Q208" i="55"/>
  <c r="D211" i="55"/>
  <c r="C211" i="55" s="1"/>
  <c r="W211" i="55" s="1"/>
  <c r="H211" i="55"/>
  <c r="M211" i="55"/>
  <c r="S211" i="55"/>
  <c r="T211" i="55"/>
  <c r="U211" i="55"/>
  <c r="V211" i="55"/>
  <c r="X211" i="55"/>
  <c r="D212" i="55"/>
  <c r="H212" i="55"/>
  <c r="M212" i="55"/>
  <c r="S212" i="55"/>
  <c r="T212" i="55"/>
  <c r="U212" i="55"/>
  <c r="V212" i="55"/>
  <c r="X212" i="55"/>
  <c r="D213" i="55"/>
  <c r="C213" i="55" s="1"/>
  <c r="H213" i="55"/>
  <c r="M213" i="55"/>
  <c r="S213" i="55"/>
  <c r="T213" i="55"/>
  <c r="U213" i="55"/>
  <c r="V213" i="55"/>
  <c r="X213" i="55"/>
  <c r="D214" i="55"/>
  <c r="H214" i="55"/>
  <c r="M214" i="55"/>
  <c r="W214" i="55" s="1"/>
  <c r="S214" i="55"/>
  <c r="R214" i="55" s="1"/>
  <c r="T214" i="55"/>
  <c r="U214" i="55"/>
  <c r="V214" i="55"/>
  <c r="X214" i="55"/>
  <c r="D215" i="55"/>
  <c r="H215" i="55"/>
  <c r="M215" i="55"/>
  <c r="S215" i="55"/>
  <c r="T215" i="55"/>
  <c r="U215" i="55"/>
  <c r="V215" i="55"/>
  <c r="X215" i="55"/>
  <c r="D216" i="55"/>
  <c r="H216" i="55"/>
  <c r="M216" i="55"/>
  <c r="S216" i="55"/>
  <c r="T216" i="55"/>
  <c r="U216" i="55"/>
  <c r="V216" i="55"/>
  <c r="R216" i="55"/>
  <c r="D217" i="55"/>
  <c r="H217" i="55"/>
  <c r="C217" i="55"/>
  <c r="M217" i="55"/>
  <c r="W217" i="55" s="1"/>
  <c r="S217" i="55"/>
  <c r="T217" i="55"/>
  <c r="R217" i="55" s="1"/>
  <c r="U217" i="55"/>
  <c r="V217" i="55"/>
  <c r="X217" i="55"/>
  <c r="D218" i="55"/>
  <c r="C218" i="55" s="1"/>
  <c r="H218" i="55"/>
  <c r="M218" i="55"/>
  <c r="S218" i="55"/>
  <c r="T218" i="55"/>
  <c r="U218" i="55"/>
  <c r="R218" i="55" s="1"/>
  <c r="V218" i="55"/>
  <c r="X218" i="55"/>
  <c r="D219" i="55"/>
  <c r="C219" i="55"/>
  <c r="H219" i="55"/>
  <c r="M219" i="55"/>
  <c r="S219" i="55"/>
  <c r="R219" i="55" s="1"/>
  <c r="T219" i="55"/>
  <c r="U219" i="55"/>
  <c r="V219" i="55"/>
  <c r="X219" i="55"/>
  <c r="D220" i="55"/>
  <c r="H220" i="55"/>
  <c r="C220" i="55" s="1"/>
  <c r="M220" i="55"/>
  <c r="S220" i="55"/>
  <c r="T220" i="55"/>
  <c r="R220" i="55" s="1"/>
  <c r="U220" i="55"/>
  <c r="V220" i="55"/>
  <c r="D221" i="55"/>
  <c r="C221" i="55"/>
  <c r="H221" i="55"/>
  <c r="M221" i="55"/>
  <c r="S221" i="55"/>
  <c r="R221" i="55" s="1"/>
  <c r="T221" i="55"/>
  <c r="U221" i="55"/>
  <c r="V221" i="55"/>
  <c r="X221" i="55"/>
  <c r="D222" i="55"/>
  <c r="H222" i="55"/>
  <c r="C222" i="55" s="1"/>
  <c r="M222" i="55"/>
  <c r="S222" i="55"/>
  <c r="T222" i="55"/>
  <c r="U222" i="55"/>
  <c r="V222" i="55"/>
  <c r="D223" i="55"/>
  <c r="C223" i="55"/>
  <c r="W223" i="55"/>
  <c r="H223" i="55"/>
  <c r="M223" i="55"/>
  <c r="S223" i="55"/>
  <c r="R223" i="55"/>
  <c r="T223" i="55"/>
  <c r="U223" i="55"/>
  <c r="V223" i="55"/>
  <c r="X223" i="55"/>
  <c r="D224" i="55"/>
  <c r="H224" i="55"/>
  <c r="M224" i="55"/>
  <c r="S224" i="55"/>
  <c r="T224" i="55"/>
  <c r="R224" i="55"/>
  <c r="U224" i="55"/>
  <c r="V224" i="55"/>
  <c r="X224" i="55"/>
  <c r="D225" i="55"/>
  <c r="C225" i="55" s="1"/>
  <c r="H225" i="55"/>
  <c r="M225" i="55"/>
  <c r="S225" i="55"/>
  <c r="R225" i="55" s="1"/>
  <c r="T225" i="55"/>
  <c r="U225" i="55"/>
  <c r="V225" i="55"/>
  <c r="D227" i="55"/>
  <c r="H227" i="55"/>
  <c r="M227" i="55"/>
  <c r="S227" i="55"/>
  <c r="T227" i="55"/>
  <c r="U227" i="55"/>
  <c r="V227" i="55"/>
  <c r="X227" i="55"/>
  <c r="Y227" i="55"/>
  <c r="AA227" i="55"/>
  <c r="E228" i="55"/>
  <c r="F228" i="55"/>
  <c r="F226" i="55" s="1"/>
  <c r="G228" i="55"/>
  <c r="G226" i="55" s="1"/>
  <c r="I228" i="55"/>
  <c r="I226" i="55"/>
  <c r="J228" i="55"/>
  <c r="J226" i="55" s="1"/>
  <c r="K228" i="55"/>
  <c r="K226" i="55"/>
  <c r="L228" i="55"/>
  <c r="L226" i="55" s="1"/>
  <c r="N228" i="55"/>
  <c r="N226" i="55"/>
  <c r="X226" i="55" s="1"/>
  <c r="O228" i="55"/>
  <c r="O226" i="55" s="1"/>
  <c r="P228" i="55"/>
  <c r="P226" i="55" s="1"/>
  <c r="Q228" i="55"/>
  <c r="Q226" i="55"/>
  <c r="D229" i="55"/>
  <c r="H229" i="55"/>
  <c r="M229" i="55"/>
  <c r="S229" i="55"/>
  <c r="T229" i="55"/>
  <c r="U229" i="55"/>
  <c r="V229" i="55"/>
  <c r="V228" i="55" s="1"/>
  <c r="V226" i="55" s="1"/>
  <c r="X229" i="55"/>
  <c r="D230" i="55"/>
  <c r="H230" i="55"/>
  <c r="C230" i="55"/>
  <c r="W230" i="55" s="1"/>
  <c r="M230" i="55"/>
  <c r="S230" i="55"/>
  <c r="T230" i="55"/>
  <c r="U230" i="55"/>
  <c r="V230" i="55"/>
  <c r="X230" i="55"/>
  <c r="D231" i="55"/>
  <c r="H231" i="55"/>
  <c r="C231" i="55" s="1"/>
  <c r="M231" i="55"/>
  <c r="S231" i="55"/>
  <c r="T231" i="55"/>
  <c r="U231" i="55"/>
  <c r="V231" i="55"/>
  <c r="X231" i="55"/>
  <c r="D232" i="55"/>
  <c r="C232" i="55" s="1"/>
  <c r="H232" i="55"/>
  <c r="M232" i="55"/>
  <c r="W232" i="55"/>
  <c r="S232" i="55"/>
  <c r="T232" i="55"/>
  <c r="U232" i="55"/>
  <c r="V232" i="55"/>
  <c r="X232" i="55"/>
  <c r="D233" i="55"/>
  <c r="C233" i="55"/>
  <c r="H233" i="55"/>
  <c r="M233" i="55"/>
  <c r="S233" i="55"/>
  <c r="R233" i="55" s="1"/>
  <c r="T233" i="55"/>
  <c r="U233" i="55"/>
  <c r="V233" i="55"/>
  <c r="X233" i="55"/>
  <c r="D234" i="55"/>
  <c r="H234" i="55"/>
  <c r="M234" i="55"/>
  <c r="S234" i="55"/>
  <c r="T234" i="55"/>
  <c r="U234" i="55"/>
  <c r="V234" i="55"/>
  <c r="D235" i="55"/>
  <c r="C235" i="55"/>
  <c r="H235" i="55"/>
  <c r="M235" i="55"/>
  <c r="S235" i="55"/>
  <c r="R235" i="55" s="1"/>
  <c r="T235" i="55"/>
  <c r="U235" i="55"/>
  <c r="V235" i="55"/>
  <c r="X235" i="55"/>
  <c r="D236" i="55"/>
  <c r="H236" i="55"/>
  <c r="C236" i="55"/>
  <c r="M236" i="55"/>
  <c r="S236" i="55"/>
  <c r="T236" i="55"/>
  <c r="R236" i="55"/>
  <c r="U236" i="55"/>
  <c r="V236" i="55"/>
  <c r="X236" i="55"/>
  <c r="D237" i="55"/>
  <c r="C237" i="55" s="1"/>
  <c r="W237" i="55" s="1"/>
  <c r="H237" i="55"/>
  <c r="M237" i="55"/>
  <c r="S237" i="55"/>
  <c r="T237" i="55"/>
  <c r="U237" i="55"/>
  <c r="V237" i="55"/>
  <c r="R237" i="55" s="1"/>
  <c r="X237" i="55"/>
  <c r="D238" i="55"/>
  <c r="H238" i="55"/>
  <c r="C238" i="55" s="1"/>
  <c r="M238" i="55"/>
  <c r="S238" i="55"/>
  <c r="T238" i="55"/>
  <c r="R238" i="55" s="1"/>
  <c r="U238" i="55"/>
  <c r="V238" i="55"/>
  <c r="D239" i="55"/>
  <c r="C239" i="55"/>
  <c r="W239" i="55" s="1"/>
  <c r="H239" i="55"/>
  <c r="M239" i="55"/>
  <c r="S239" i="55"/>
  <c r="T239" i="55"/>
  <c r="R239" i="55" s="1"/>
  <c r="U239" i="55"/>
  <c r="V239" i="55"/>
  <c r="X239" i="55"/>
  <c r="D240" i="55"/>
  <c r="C240" i="55" s="1"/>
  <c r="H240" i="55"/>
  <c r="M240" i="55"/>
  <c r="S240" i="55"/>
  <c r="R240" i="55" s="1"/>
  <c r="T240" i="55"/>
  <c r="U240" i="55"/>
  <c r="V240" i="55"/>
  <c r="D241" i="55"/>
  <c r="C241" i="55" s="1"/>
  <c r="H241" i="55"/>
  <c r="M241" i="55"/>
  <c r="W241" i="55" s="1"/>
  <c r="S241" i="55"/>
  <c r="T241" i="55"/>
  <c r="U241" i="55"/>
  <c r="V241" i="55"/>
  <c r="X241" i="55"/>
  <c r="D242" i="55"/>
  <c r="C242" i="55"/>
  <c r="W242" i="55" s="1"/>
  <c r="H242" i="55"/>
  <c r="M242" i="55"/>
  <c r="S242" i="55"/>
  <c r="R242" i="55" s="1"/>
  <c r="T242" i="55"/>
  <c r="U242" i="55"/>
  <c r="V242" i="55"/>
  <c r="X242" i="55"/>
  <c r="D243" i="55"/>
  <c r="H243" i="55"/>
  <c r="C243" i="55"/>
  <c r="M243" i="55"/>
  <c r="S243" i="55"/>
  <c r="T243" i="55"/>
  <c r="R243" i="55"/>
  <c r="U243" i="55"/>
  <c r="V243" i="55"/>
  <c r="D245" i="55"/>
  <c r="H245" i="55"/>
  <c r="C245" i="55" s="1"/>
  <c r="W245" i="55" s="1"/>
  <c r="M245" i="55"/>
  <c r="S245" i="55"/>
  <c r="T245" i="55"/>
  <c r="U245" i="55"/>
  <c r="V245" i="55"/>
  <c r="X245" i="55"/>
  <c r="AA245" i="55"/>
  <c r="E246" i="55"/>
  <c r="F246" i="55"/>
  <c r="F244" i="55"/>
  <c r="G246" i="55"/>
  <c r="G244" i="55" s="1"/>
  <c r="I246" i="55"/>
  <c r="J246" i="55"/>
  <c r="J244" i="55" s="1"/>
  <c r="K246" i="55"/>
  <c r="K244" i="55"/>
  <c r="L246" i="55"/>
  <c r="L244" i="55" s="1"/>
  <c r="N246" i="55"/>
  <c r="N244" i="55"/>
  <c r="O246" i="55"/>
  <c r="O244" i="55" s="1"/>
  <c r="P246" i="55"/>
  <c r="P244" i="55"/>
  <c r="Q246" i="55"/>
  <c r="Q244" i="55" s="1"/>
  <c r="AA244" i="55" s="1"/>
  <c r="D247" i="55"/>
  <c r="C247" i="55"/>
  <c r="H247" i="55"/>
  <c r="M247" i="55"/>
  <c r="W247" i="55" s="1"/>
  <c r="S247" i="55"/>
  <c r="S246" i="55" s="1"/>
  <c r="S244" i="55" s="1"/>
  <c r="T247" i="55"/>
  <c r="U247" i="55"/>
  <c r="V247" i="55"/>
  <c r="X247" i="55"/>
  <c r="D248" i="55"/>
  <c r="C248" i="55"/>
  <c r="H248" i="55"/>
  <c r="M248" i="55"/>
  <c r="S248" i="55"/>
  <c r="T248" i="55"/>
  <c r="R248" i="55"/>
  <c r="U248" i="55"/>
  <c r="V248" i="55"/>
  <c r="X248" i="55"/>
  <c r="D249" i="55"/>
  <c r="H249" i="55"/>
  <c r="M249" i="55"/>
  <c r="S249" i="55"/>
  <c r="T249" i="55"/>
  <c r="U249" i="55"/>
  <c r="V249" i="55"/>
  <c r="V246" i="55" s="1"/>
  <c r="V244" i="55" s="1"/>
  <c r="X249" i="55"/>
  <c r="D250" i="55"/>
  <c r="H250" i="55"/>
  <c r="M250" i="55"/>
  <c r="S250" i="55"/>
  <c r="T250" i="55"/>
  <c r="U250" i="55"/>
  <c r="V250" i="55"/>
  <c r="X250" i="55"/>
  <c r="D251" i="55"/>
  <c r="C251" i="55" s="1"/>
  <c r="H251" i="55"/>
  <c r="M251" i="55"/>
  <c r="S251" i="55"/>
  <c r="T251" i="55"/>
  <c r="U251" i="55"/>
  <c r="V251" i="55"/>
  <c r="D252" i="55"/>
  <c r="C252" i="55" s="1"/>
  <c r="H252" i="55"/>
  <c r="M252" i="55"/>
  <c r="S252" i="55"/>
  <c r="T252" i="55"/>
  <c r="U252" i="55"/>
  <c r="V252" i="55"/>
  <c r="D253" i="55"/>
  <c r="H253" i="55"/>
  <c r="C253" i="55"/>
  <c r="M253" i="55"/>
  <c r="W253" i="55" s="1"/>
  <c r="S253" i="55"/>
  <c r="R253" i="55" s="1"/>
  <c r="T253" i="55"/>
  <c r="U253" i="55"/>
  <c r="V253" i="55"/>
  <c r="X253" i="55"/>
  <c r="D254" i="55"/>
  <c r="H254" i="55"/>
  <c r="M254" i="55"/>
  <c r="S254" i="55"/>
  <c r="T254" i="55"/>
  <c r="U254" i="55"/>
  <c r="V254" i="55"/>
  <c r="X254" i="55"/>
  <c r="D255" i="55"/>
  <c r="C255" i="55" s="1"/>
  <c r="H255" i="55"/>
  <c r="M255" i="55"/>
  <c r="W255" i="55" s="1"/>
  <c r="S255" i="55"/>
  <c r="T255" i="55"/>
  <c r="U255" i="55"/>
  <c r="V255" i="55"/>
  <c r="X255" i="55"/>
  <c r="D256" i="55"/>
  <c r="C256" i="55"/>
  <c r="H256" i="55"/>
  <c r="M256" i="55"/>
  <c r="W256" i="55" s="1"/>
  <c r="S256" i="55"/>
  <c r="T256" i="55"/>
  <c r="U256" i="55"/>
  <c r="V256" i="55"/>
  <c r="X256" i="55"/>
  <c r="D257" i="55"/>
  <c r="H257" i="55"/>
  <c r="C257" i="55" s="1"/>
  <c r="W257" i="55" s="1"/>
  <c r="M257" i="55"/>
  <c r="S257" i="55"/>
  <c r="T257" i="55"/>
  <c r="U257" i="55"/>
  <c r="R257" i="55" s="1"/>
  <c r="V257" i="55"/>
  <c r="X257" i="55"/>
  <c r="D258" i="55"/>
  <c r="C258" i="55"/>
  <c r="H258" i="55"/>
  <c r="M258" i="55"/>
  <c r="S258" i="55"/>
  <c r="T258" i="55"/>
  <c r="U258" i="55"/>
  <c r="V258" i="55"/>
  <c r="D259" i="55"/>
  <c r="C259" i="55" s="1"/>
  <c r="H259" i="55"/>
  <c r="M259" i="55"/>
  <c r="S259" i="55"/>
  <c r="R259" i="55"/>
  <c r="T259" i="55"/>
  <c r="U259" i="55"/>
  <c r="V259" i="55"/>
  <c r="D260" i="55"/>
  <c r="C260" i="55" s="1"/>
  <c r="W260" i="55" s="1"/>
  <c r="H260" i="55"/>
  <c r="M260" i="55"/>
  <c r="S260" i="55"/>
  <c r="T260" i="55"/>
  <c r="U260" i="55"/>
  <c r="V260" i="55"/>
  <c r="X260" i="55"/>
  <c r="D261" i="55"/>
  <c r="H261" i="55"/>
  <c r="C261" i="55" s="1"/>
  <c r="M261" i="55"/>
  <c r="S261" i="55"/>
  <c r="T261" i="55"/>
  <c r="U261" i="55"/>
  <c r="R261" i="55" s="1"/>
  <c r="V261" i="55"/>
  <c r="C17" i="76"/>
  <c r="W160" i="55"/>
  <c r="C227" i="55"/>
  <c r="X192" i="55"/>
  <c r="C175" i="55"/>
  <c r="M156" i="55"/>
  <c r="M154" i="55"/>
  <c r="R151" i="55"/>
  <c r="W148" i="55"/>
  <c r="C147" i="55"/>
  <c r="W147" i="55"/>
  <c r="R144" i="55"/>
  <c r="C141" i="55"/>
  <c r="H138" i="55"/>
  <c r="H136" i="55"/>
  <c r="R134" i="55"/>
  <c r="C133" i="55"/>
  <c r="W133" i="55" s="1"/>
  <c r="W111" i="55"/>
  <c r="W98" i="55"/>
  <c r="W75" i="55"/>
  <c r="AA64" i="55"/>
  <c r="W63" i="55"/>
  <c r="W51" i="55"/>
  <c r="X46" i="55"/>
  <c r="X174" i="55"/>
  <c r="R141" i="55"/>
  <c r="T138" i="55"/>
  <c r="T136" i="55" s="1"/>
  <c r="W86" i="55"/>
  <c r="W74" i="55"/>
  <c r="W50" i="55"/>
  <c r="R196" i="55"/>
  <c r="W141" i="55"/>
  <c r="H118" i="55"/>
  <c r="U64" i="55"/>
  <c r="C155" i="55"/>
  <c r="C151" i="55"/>
  <c r="W151" i="55" s="1"/>
  <c r="D138" i="55"/>
  <c r="D136" i="55" s="1"/>
  <c r="R135" i="55"/>
  <c r="C134" i="55"/>
  <c r="W49" i="55"/>
  <c r="R137" i="55"/>
  <c r="W121" i="55"/>
  <c r="N118" i="55"/>
  <c r="X118" i="55"/>
  <c r="W106" i="55"/>
  <c r="Z84" i="55"/>
  <c r="Y66" i="55"/>
  <c r="R65" i="55"/>
  <c r="C65" i="55"/>
  <c r="W65" i="55" s="1"/>
  <c r="Z48" i="55"/>
  <c r="C47" i="55"/>
  <c r="W47" i="55"/>
  <c r="W41" i="55"/>
  <c r="C39" i="55"/>
  <c r="W39" i="55"/>
  <c r="R34" i="55"/>
  <c r="C32" i="55"/>
  <c r="R121" i="55"/>
  <c r="R106" i="55"/>
  <c r="R101" i="55"/>
  <c r="D84" i="55"/>
  <c r="D82" i="55"/>
  <c r="W83" i="55"/>
  <c r="G64" i="55"/>
  <c r="Z64" i="55" s="1"/>
  <c r="D48" i="55"/>
  <c r="D46" i="55"/>
  <c r="W44" i="55"/>
  <c r="W40" i="55"/>
  <c r="S30" i="55"/>
  <c r="S28" i="55"/>
  <c r="C29" i="55"/>
  <c r="X27" i="55"/>
  <c r="M27" i="55"/>
  <c r="O12" i="55"/>
  <c r="S84" i="55"/>
  <c r="S82" i="55"/>
  <c r="R83" i="55"/>
  <c r="R67" i="55"/>
  <c r="S66" i="55"/>
  <c r="S64" i="55"/>
  <c r="S48" i="55"/>
  <c r="S46" i="55" s="1"/>
  <c r="V30" i="55"/>
  <c r="V28" i="55"/>
  <c r="R31" i="55"/>
  <c r="N12" i="55"/>
  <c r="N10" i="55"/>
  <c r="R44" i="55"/>
  <c r="R40" i="55"/>
  <c r="W31" i="55"/>
  <c r="X30" i="55"/>
  <c r="O10" i="55"/>
  <c r="X26" i="55"/>
  <c r="D26" i="55"/>
  <c r="S25" i="55"/>
  <c r="M23" i="55"/>
  <c r="X22" i="55"/>
  <c r="D22" i="55"/>
  <c r="C22" i="55" s="1"/>
  <c r="X21" i="55"/>
  <c r="D21" i="55"/>
  <c r="C21" i="55" s="1"/>
  <c r="W21" i="55" s="1"/>
  <c r="S20" i="55"/>
  <c r="Z17" i="55"/>
  <c r="M17" i="55"/>
  <c r="X16" i="55"/>
  <c r="D16" i="55"/>
  <c r="S15" i="55"/>
  <c r="S14" i="55"/>
  <c r="U13" i="55"/>
  <c r="M13" i="55"/>
  <c r="I12" i="55"/>
  <c r="I10" i="55" s="1"/>
  <c r="T27" i="55"/>
  <c r="U24" i="55"/>
  <c r="M24" i="55"/>
  <c r="T23" i="55"/>
  <c r="U19" i="55"/>
  <c r="U18" i="55"/>
  <c r="Z14" i="55"/>
  <c r="X13" i="55"/>
  <c r="T13" i="55"/>
  <c r="D13" i="55"/>
  <c r="Y11" i="55"/>
  <c r="U11" i="55"/>
  <c r="M11" i="55"/>
  <c r="S13" i="55"/>
  <c r="T11" i="55"/>
  <c r="P10" i="55"/>
  <c r="H11" i="55"/>
  <c r="W175" i="55"/>
  <c r="W155" i="55"/>
  <c r="W134" i="55"/>
  <c r="R249" i="55"/>
  <c r="U192" i="55"/>
  <c r="U190" i="55" s="1"/>
  <c r="E226" i="55"/>
  <c r="X228" i="55"/>
  <c r="S174" i="55"/>
  <c r="S172" i="55"/>
  <c r="D210" i="55"/>
  <c r="D208" i="55" s="1"/>
  <c r="R234" i="55"/>
  <c r="C234" i="55"/>
  <c r="C214" i="55"/>
  <c r="T210" i="55"/>
  <c r="T208" i="55" s="1"/>
  <c r="C206" i="55"/>
  <c r="W206" i="55" s="1"/>
  <c r="V174" i="55"/>
  <c r="V172" i="55" s="1"/>
  <c r="R247" i="55"/>
  <c r="I244" i="55"/>
  <c r="AA226" i="55"/>
  <c r="R207" i="55"/>
  <c r="R205" i="55"/>
  <c r="R193" i="55"/>
  <c r="U172" i="55"/>
  <c r="M174" i="55"/>
  <c r="R173" i="55"/>
  <c r="C173" i="55"/>
  <c r="W32" i="55"/>
  <c r="R260" i="55"/>
  <c r="W231" i="55"/>
  <c r="R222" i="55"/>
  <c r="X210" i="55"/>
  <c r="R191" i="55"/>
  <c r="R178" i="55"/>
  <c r="T156" i="55"/>
  <c r="T154" i="55" s="1"/>
  <c r="H156" i="55"/>
  <c r="N154" i="55"/>
  <c r="X154" i="55"/>
  <c r="X156" i="55"/>
  <c r="W130" i="55"/>
  <c r="W128" i="55"/>
  <c r="W125" i="55"/>
  <c r="C122" i="55"/>
  <c r="U120" i="55"/>
  <c r="U118" i="55" s="1"/>
  <c r="T100" i="55"/>
  <c r="D102" i="55"/>
  <c r="C103" i="55"/>
  <c r="M84" i="55"/>
  <c r="M82" i="55" s="1"/>
  <c r="C168" i="55"/>
  <c r="C158" i="55"/>
  <c r="H154" i="55"/>
  <c r="W132" i="55"/>
  <c r="C119" i="55"/>
  <c r="R103" i="55"/>
  <c r="E100" i="55"/>
  <c r="X100" i="55" s="1"/>
  <c r="X102" i="55"/>
  <c r="W96" i="55"/>
  <c r="T84" i="55"/>
  <c r="T82" i="55" s="1"/>
  <c r="V66" i="55"/>
  <c r="V64" i="55"/>
  <c r="C69" i="55"/>
  <c r="Y64" i="55"/>
  <c r="M192" i="55"/>
  <c r="C167" i="55"/>
  <c r="W167" i="55" s="1"/>
  <c r="C163" i="55"/>
  <c r="W163" i="55"/>
  <c r="C161" i="55"/>
  <c r="W161" i="55" s="1"/>
  <c r="R153" i="55"/>
  <c r="C153" i="55"/>
  <c r="W153" i="55"/>
  <c r="R152" i="55"/>
  <c r="C152" i="55"/>
  <c r="W152" i="55"/>
  <c r="W145" i="55"/>
  <c r="W131" i="55"/>
  <c r="R130" i="55"/>
  <c r="R128" i="55"/>
  <c r="W124" i="55"/>
  <c r="R123" i="55"/>
  <c r="W122" i="55"/>
  <c r="R117" i="55"/>
  <c r="W103" i="55"/>
  <c r="W95" i="55"/>
  <c r="R91" i="55"/>
  <c r="R89" i="55"/>
  <c r="R88" i="55"/>
  <c r="U84" i="55"/>
  <c r="U82" i="55" s="1"/>
  <c r="R85" i="55"/>
  <c r="H84" i="55"/>
  <c r="H82" i="55" s="1"/>
  <c r="C85" i="55"/>
  <c r="R74" i="55"/>
  <c r="W68" i="55"/>
  <c r="M66" i="55"/>
  <c r="R160" i="55"/>
  <c r="M120" i="55"/>
  <c r="M118" i="55" s="1"/>
  <c r="M102" i="55"/>
  <c r="D100" i="55"/>
  <c r="C101" i="55"/>
  <c r="W99" i="55"/>
  <c r="R97" i="55"/>
  <c r="R96" i="55"/>
  <c r="W91" i="55"/>
  <c r="W89" i="55"/>
  <c r="V84" i="55"/>
  <c r="V82" i="55" s="1"/>
  <c r="R81" i="55"/>
  <c r="R80" i="55"/>
  <c r="R79" i="55"/>
  <c r="C79" i="55"/>
  <c r="W79" i="55"/>
  <c r="R78" i="55"/>
  <c r="R76" i="55"/>
  <c r="R72" i="55"/>
  <c r="T66" i="55"/>
  <c r="T64" i="55"/>
  <c r="R69" i="55"/>
  <c r="H66" i="55"/>
  <c r="H64" i="55" s="1"/>
  <c r="W70" i="55"/>
  <c r="D66" i="55"/>
  <c r="D64" i="55" s="1"/>
  <c r="C67" i="55"/>
  <c r="W58" i="55"/>
  <c r="R63" i="55"/>
  <c r="R62" i="55"/>
  <c r="W61" i="55"/>
  <c r="W57" i="55"/>
  <c r="V48" i="55"/>
  <c r="V46" i="55"/>
  <c r="M48" i="55"/>
  <c r="M46" i="55" s="1"/>
  <c r="W38" i="55"/>
  <c r="W37" i="55"/>
  <c r="H30" i="55"/>
  <c r="H28" i="55"/>
  <c r="D30" i="55"/>
  <c r="D28" i="55"/>
  <c r="V13" i="55"/>
  <c r="X48" i="55"/>
  <c r="S27" i="55"/>
  <c r="X25" i="55"/>
  <c r="H24" i="55"/>
  <c r="S21" i="55"/>
  <c r="H19" i="55"/>
  <c r="D17" i="55"/>
  <c r="S26" i="55"/>
  <c r="X19" i="55"/>
  <c r="S17" i="55"/>
  <c r="X15" i="55"/>
  <c r="X14" i="55"/>
  <c r="W119" i="55"/>
  <c r="W173" i="55"/>
  <c r="W67" i="55"/>
  <c r="M64" i="55"/>
  <c r="W85" i="55"/>
  <c r="M190" i="55"/>
  <c r="W158" i="55"/>
  <c r="W101" i="55"/>
  <c r="M172" i="55"/>
  <c r="R13" i="55"/>
  <c r="R84" i="55" l="1"/>
  <c r="R82" i="55" s="1"/>
  <c r="H246" i="55"/>
  <c r="H244" i="55" s="1"/>
  <c r="W236" i="55"/>
  <c r="M228" i="55"/>
  <c r="S228" i="55"/>
  <c r="R213" i="55"/>
  <c r="V210" i="55"/>
  <c r="V208" i="55" s="1"/>
  <c r="R159" i="55"/>
  <c r="S156" i="55"/>
  <c r="S154" i="55" s="1"/>
  <c r="R229" i="55"/>
  <c r="R11" i="55"/>
  <c r="C16" i="55"/>
  <c r="C138" i="55"/>
  <c r="C136" i="55" s="1"/>
  <c r="R258" i="55"/>
  <c r="U246" i="55"/>
  <c r="R252" i="55"/>
  <c r="R250" i="55"/>
  <c r="T246" i="55"/>
  <c r="T244" i="55" s="1"/>
  <c r="C250" i="55"/>
  <c r="W248" i="55"/>
  <c r="W235" i="55"/>
  <c r="U228" i="55"/>
  <c r="U226" i="55" s="1"/>
  <c r="R230" i="55"/>
  <c r="S226" i="55"/>
  <c r="R227" i="55"/>
  <c r="C224" i="55"/>
  <c r="W224" i="55" s="1"/>
  <c r="W221" i="55"/>
  <c r="W219" i="55"/>
  <c r="U210" i="55"/>
  <c r="U208" i="55" s="1"/>
  <c r="H210" i="55"/>
  <c r="H208" i="55" s="1"/>
  <c r="W33" i="55"/>
  <c r="M30" i="55"/>
  <c r="S23" i="55"/>
  <c r="R23" i="55" s="1"/>
  <c r="X23" i="55"/>
  <c r="D23" i="55"/>
  <c r="C23" i="55" s="1"/>
  <c r="W23" i="55" s="1"/>
  <c r="M246" i="55"/>
  <c r="M100" i="55"/>
  <c r="W69" i="55"/>
  <c r="C66" i="55"/>
  <c r="C64" i="55" s="1"/>
  <c r="W64" i="55" s="1"/>
  <c r="X12" i="55"/>
  <c r="W29" i="55"/>
  <c r="R256" i="55"/>
  <c r="R255" i="55"/>
  <c r="R254" i="55"/>
  <c r="C254" i="55"/>
  <c r="W254" i="55" s="1"/>
  <c r="R251" i="55"/>
  <c r="C249" i="55"/>
  <c r="W249" i="55" s="1"/>
  <c r="D246" i="55"/>
  <c r="D244" i="55" s="1"/>
  <c r="E244" i="55"/>
  <c r="X244" i="55" s="1"/>
  <c r="X246" i="55"/>
  <c r="R245" i="55"/>
  <c r="U244" i="55"/>
  <c r="R241" i="55"/>
  <c r="H228" i="55"/>
  <c r="H226" i="55" s="1"/>
  <c r="W233" i="55"/>
  <c r="R232" i="55"/>
  <c r="R231" i="55"/>
  <c r="W218" i="55"/>
  <c r="C216" i="55"/>
  <c r="C215" i="55"/>
  <c r="W215" i="55" s="1"/>
  <c r="R212" i="55"/>
  <c r="C212" i="55"/>
  <c r="R204" i="55"/>
  <c r="S192" i="55"/>
  <c r="S190" i="55" s="1"/>
  <c r="W202" i="55"/>
  <c r="C180" i="55"/>
  <c r="C174" i="55" s="1"/>
  <c r="D174" i="55"/>
  <c r="D172" i="55" s="1"/>
  <c r="M210" i="55"/>
  <c r="M208" i="55" s="1"/>
  <c r="W213" i="55"/>
  <c r="T192" i="55"/>
  <c r="T190" i="55" s="1"/>
  <c r="C193" i="55"/>
  <c r="D192" i="55"/>
  <c r="D190" i="55" s="1"/>
  <c r="C157" i="55"/>
  <c r="D156" i="55"/>
  <c r="D154" i="55" s="1"/>
  <c r="W66" i="55"/>
  <c r="R120" i="55"/>
  <c r="R118" i="55" s="1"/>
  <c r="W227" i="55"/>
  <c r="W250" i="55"/>
  <c r="T228" i="55"/>
  <c r="T226" i="55" s="1"/>
  <c r="D228" i="55"/>
  <c r="D226" i="55" s="1"/>
  <c r="C229" i="55"/>
  <c r="Y226" i="55"/>
  <c r="R215" i="55"/>
  <c r="R211" i="55"/>
  <c r="R210" i="55" s="1"/>
  <c r="R208" i="55" s="1"/>
  <c r="S210" i="55"/>
  <c r="S208" i="55" s="1"/>
  <c r="C203" i="55"/>
  <c r="H192" i="55"/>
  <c r="H190" i="55" s="1"/>
  <c r="R142" i="55"/>
  <c r="R138" i="55" s="1"/>
  <c r="R136" i="55" s="1"/>
  <c r="S138" i="55"/>
  <c r="S136" i="55" s="1"/>
  <c r="X138" i="55"/>
  <c r="N136" i="55"/>
  <c r="X136" i="55" s="1"/>
  <c r="T120" i="55"/>
  <c r="T118" i="55" s="1"/>
  <c r="C129" i="55"/>
  <c r="W129" i="55" s="1"/>
  <c r="D120" i="55"/>
  <c r="D118" i="55" s="1"/>
  <c r="S120" i="55"/>
  <c r="S118" i="55" s="1"/>
  <c r="R125" i="55"/>
  <c r="R206" i="55"/>
  <c r="R194" i="55"/>
  <c r="R192" i="55" s="1"/>
  <c r="R190" i="55" s="1"/>
  <c r="AA190" i="55"/>
  <c r="C181" i="55"/>
  <c r="W181" i="55" s="1"/>
  <c r="T174" i="55"/>
  <c r="T172" i="55" s="1"/>
  <c r="R175" i="55"/>
  <c r="R174" i="55" s="1"/>
  <c r="R172" i="55" s="1"/>
  <c r="X172" i="55"/>
  <c r="R150" i="55"/>
  <c r="M138" i="55"/>
  <c r="W139" i="55"/>
  <c r="R133" i="55"/>
  <c r="R129" i="55"/>
  <c r="C123" i="55"/>
  <c r="H48" i="55"/>
  <c r="H46" i="55" s="1"/>
  <c r="U30" i="55"/>
  <c r="U28" i="55" s="1"/>
  <c r="K12" i="55"/>
  <c r="K10" i="55" s="1"/>
  <c r="W205" i="55"/>
  <c r="W195" i="55"/>
  <c r="V192" i="55"/>
  <c r="V190" i="55" s="1"/>
  <c r="R189" i="55"/>
  <c r="W187" i="55"/>
  <c r="W184" i="55"/>
  <c r="R163" i="55"/>
  <c r="V156" i="55"/>
  <c r="V154" i="55" s="1"/>
  <c r="U138" i="55"/>
  <c r="U136" i="55" s="1"/>
  <c r="C135" i="55"/>
  <c r="P118" i="55"/>
  <c r="Z118" i="55" s="1"/>
  <c r="Z120" i="55"/>
  <c r="R113" i="55"/>
  <c r="R111" i="55"/>
  <c r="Z66" i="55"/>
  <c r="F12" i="55"/>
  <c r="T14" i="55"/>
  <c r="R14" i="55" s="1"/>
  <c r="D14" i="55"/>
  <c r="C200" i="55"/>
  <c r="W200" i="55" s="1"/>
  <c r="R197" i="55"/>
  <c r="H174" i="55"/>
  <c r="H172" i="55" s="1"/>
  <c r="W166" i="55"/>
  <c r="R164" i="55"/>
  <c r="U156" i="55"/>
  <c r="U154" i="55" s="1"/>
  <c r="U102" i="55"/>
  <c r="U100" i="55" s="1"/>
  <c r="U20" i="55"/>
  <c r="R20" i="55" s="1"/>
  <c r="Z20" i="55"/>
  <c r="C18" i="55"/>
  <c r="H17" i="55"/>
  <c r="C17" i="55" s="1"/>
  <c r="W17" i="55" s="1"/>
  <c r="T17" i="55"/>
  <c r="W113" i="55"/>
  <c r="R105" i="55"/>
  <c r="C90" i="55"/>
  <c r="C84" i="55" s="1"/>
  <c r="R68" i="55"/>
  <c r="N64" i="55"/>
  <c r="X64" i="55" s="1"/>
  <c r="X66" i="55"/>
  <c r="R47" i="55"/>
  <c r="U26" i="55"/>
  <c r="R26" i="55" s="1"/>
  <c r="U25" i="55"/>
  <c r="Z25" i="55"/>
  <c r="V24" i="55"/>
  <c r="D24" i="55"/>
  <c r="C24" i="55" s="1"/>
  <c r="W24" i="55" s="1"/>
  <c r="Z24" i="55"/>
  <c r="D20" i="55"/>
  <c r="C20" i="55" s="1"/>
  <c r="D19" i="55"/>
  <c r="C19" i="55" s="1"/>
  <c r="W19" i="55" s="1"/>
  <c r="S19" i="55"/>
  <c r="R19" i="55" s="1"/>
  <c r="T15" i="55"/>
  <c r="R15" i="55" s="1"/>
  <c r="H15" i="55"/>
  <c r="C15" i="55" s="1"/>
  <c r="E12" i="55"/>
  <c r="E10" i="55" s="1"/>
  <c r="X10" i="55" s="1"/>
  <c r="J12" i="55"/>
  <c r="J10" i="55" s="1"/>
  <c r="W115" i="55"/>
  <c r="C112" i="55"/>
  <c r="W112" i="55" s="1"/>
  <c r="R104" i="55"/>
  <c r="Y100" i="55"/>
  <c r="R90" i="55"/>
  <c r="R77" i="55"/>
  <c r="C62" i="55"/>
  <c r="R59" i="55"/>
  <c r="R48" i="55" s="1"/>
  <c r="C45" i="55"/>
  <c r="C30" i="55" s="1"/>
  <c r="C28" i="55" s="1"/>
  <c r="R43" i="55"/>
  <c r="R33" i="55"/>
  <c r="H27" i="55"/>
  <c r="C27" i="55" s="1"/>
  <c r="W27" i="55" s="1"/>
  <c r="M25" i="55"/>
  <c r="W25" i="55" s="1"/>
  <c r="Z23" i="55"/>
  <c r="M22" i="55"/>
  <c r="W22" i="55" s="1"/>
  <c r="S22" i="55"/>
  <c r="R22" i="55" s="1"/>
  <c r="X20" i="55"/>
  <c r="M20" i="55"/>
  <c r="W20" i="55" s="1"/>
  <c r="S18" i="55"/>
  <c r="H18" i="55"/>
  <c r="V17" i="55"/>
  <c r="M16" i="55"/>
  <c r="W16" i="55" s="1"/>
  <c r="H16" i="55"/>
  <c r="M15" i="55"/>
  <c r="M12" i="55" s="1"/>
  <c r="Q12" i="55"/>
  <c r="Q10" i="55" s="1"/>
  <c r="AA10" i="55" s="1"/>
  <c r="H13" i="55"/>
  <c r="Z11" i="55"/>
  <c r="R116" i="55"/>
  <c r="W104" i="55"/>
  <c r="AA100" i="55"/>
  <c r="X84" i="55"/>
  <c r="N82" i="55"/>
  <c r="X82" i="55" s="1"/>
  <c r="U48" i="55"/>
  <c r="U46" i="55" s="1"/>
  <c r="R45" i="55"/>
  <c r="T30" i="55"/>
  <c r="T28" i="55" s="1"/>
  <c r="U27" i="55"/>
  <c r="R27" i="55" s="1"/>
  <c r="H26" i="55"/>
  <c r="C26" i="55" s="1"/>
  <c r="W26" i="55" s="1"/>
  <c r="T25" i="55"/>
  <c r="R25" i="55" s="1"/>
  <c r="D25" i="55"/>
  <c r="C25" i="55" s="1"/>
  <c r="T24" i="55"/>
  <c r="R24" i="55" s="1"/>
  <c r="V21" i="55"/>
  <c r="R21" i="55" s="1"/>
  <c r="U16" i="55"/>
  <c r="L12" i="55"/>
  <c r="L10" i="55" s="1"/>
  <c r="G12" i="55"/>
  <c r="D11" i="55"/>
  <c r="X24" i="55"/>
  <c r="L18" i="78"/>
  <c r="K18" i="78"/>
  <c r="D18" i="78"/>
  <c r="D17" i="77"/>
  <c r="D17" i="76"/>
  <c r="F17" i="76"/>
  <c r="W174" i="55" l="1"/>
  <c r="C172" i="55"/>
  <c r="W172" i="55" s="1"/>
  <c r="M10" i="55"/>
  <c r="R226" i="55"/>
  <c r="W123" i="55"/>
  <c r="C120" i="55"/>
  <c r="M136" i="55"/>
  <c r="W136" i="55" s="1"/>
  <c r="W138" i="55"/>
  <c r="W193" i="55"/>
  <c r="C192" i="55"/>
  <c r="C210" i="55"/>
  <c r="C208" i="55" s="1"/>
  <c r="W208" i="55" s="1"/>
  <c r="R156" i="55"/>
  <c r="R154" i="55" s="1"/>
  <c r="C246" i="55"/>
  <c r="C244" i="55" s="1"/>
  <c r="R16" i="55"/>
  <c r="R12" i="55" s="1"/>
  <c r="R10" i="55" s="1"/>
  <c r="U12" i="55"/>
  <c r="U10" i="55" s="1"/>
  <c r="H12" i="55"/>
  <c r="H10" i="55" s="1"/>
  <c r="C13" i="55"/>
  <c r="F10" i="55"/>
  <c r="Y10" i="55" s="1"/>
  <c r="Y12" i="55"/>
  <c r="G10" i="55"/>
  <c r="Z10" i="55" s="1"/>
  <c r="Z12" i="55"/>
  <c r="W15" i="55"/>
  <c r="R66" i="55"/>
  <c r="R64" i="55" s="1"/>
  <c r="R17" i="55"/>
  <c r="D12" i="55"/>
  <c r="C14" i="55"/>
  <c r="W14" i="55" s="1"/>
  <c r="C102" i="55"/>
  <c r="W246" i="55"/>
  <c r="M244" i="55"/>
  <c r="W244" i="55" s="1"/>
  <c r="W212" i="55"/>
  <c r="W210" i="55"/>
  <c r="M28" i="55"/>
  <c r="W28" i="55" s="1"/>
  <c r="W30" i="55"/>
  <c r="R246" i="55"/>
  <c r="R244" i="55" s="1"/>
  <c r="C11" i="55"/>
  <c r="D10" i="55"/>
  <c r="V12" i="55"/>
  <c r="V10" i="55" s="1"/>
  <c r="S12" i="55"/>
  <c r="S10" i="55" s="1"/>
  <c r="R18" i="55"/>
  <c r="R30" i="55"/>
  <c r="R28" i="55" s="1"/>
  <c r="C48" i="55"/>
  <c r="W62" i="55"/>
  <c r="R102" i="55"/>
  <c r="R100" i="55" s="1"/>
  <c r="R46" i="55"/>
  <c r="C82" i="55"/>
  <c r="W82" i="55" s="1"/>
  <c r="W84" i="55"/>
  <c r="T12" i="55"/>
  <c r="T10" i="55" s="1"/>
  <c r="W45" i="55"/>
  <c r="W229" i="55"/>
  <c r="C228" i="55"/>
  <c r="C226" i="55" s="1"/>
  <c r="W157" i="55"/>
  <c r="C156" i="55"/>
  <c r="R228" i="55"/>
  <c r="W228" i="55"/>
  <c r="M226" i="55"/>
  <c r="L17" i="76"/>
  <c r="K17" i="76"/>
  <c r="C46" i="55" l="1"/>
  <c r="W46" i="55" s="1"/>
  <c r="W48" i="55"/>
  <c r="C154" i="55"/>
  <c r="W154" i="55" s="1"/>
  <c r="W156" i="55"/>
  <c r="C12" i="55"/>
  <c r="W12" i="55" s="1"/>
  <c r="W13" i="55"/>
  <c r="C190" i="55"/>
  <c r="W190" i="55" s="1"/>
  <c r="W192" i="55"/>
  <c r="C118" i="55"/>
  <c r="W118" i="55" s="1"/>
  <c r="W120" i="55"/>
  <c r="C100" i="55"/>
  <c r="W100" i="55" s="1"/>
  <c r="W102" i="55"/>
  <c r="W226" i="55"/>
  <c r="C10" i="55"/>
  <c r="W11" i="55"/>
  <c r="W10" i="55"/>
</calcChain>
</file>

<file path=xl/sharedStrings.xml><?xml version="1.0" encoding="utf-8"?>
<sst xmlns="http://schemas.openxmlformats.org/spreadsheetml/2006/main" count="967" uniqueCount="164">
  <si>
    <t>TT</t>
  </si>
  <si>
    <t>Tổng</t>
  </si>
  <si>
    <t>Tổng cộng</t>
  </si>
  <si>
    <t>Tổng số</t>
  </si>
  <si>
    <t>Huyện, thành phố, thị xã</t>
  </si>
  <si>
    <t>Số hộ</t>
  </si>
  <si>
    <t>Phân loại MH</t>
  </si>
  <si>
    <t>Loại lớn</t>
  </si>
  <si>
    <t>Loại vừa</t>
  </si>
  <si>
    <t>Loại nhỏ</t>
  </si>
  <si>
    <t>TP Hà Tĩnh</t>
  </si>
  <si>
    <t>Vũ Quang</t>
  </si>
  <si>
    <t>Hương Khê</t>
  </si>
  <si>
    <t>Can Lộc</t>
  </si>
  <si>
    <t>Lộc Hà</t>
  </si>
  <si>
    <t>Đức Thọ</t>
  </si>
  <si>
    <t>Nghi Xuân</t>
  </si>
  <si>
    <t>Cẩm Xuyên</t>
  </si>
  <si>
    <t>Kỳ Anh</t>
  </si>
  <si>
    <t>Hương Sơn</t>
  </si>
  <si>
    <t>TX Hồng Lĩnh</t>
  </si>
  <si>
    <t>Thạch Hà</t>
  </si>
  <si>
    <t>Địa phương</t>
  </si>
  <si>
    <t>TX Kỳ Anh</t>
  </si>
  <si>
    <t>I</t>
  </si>
  <si>
    <t>II</t>
  </si>
  <si>
    <t>(Số liệu tính đến ngày 17/7/2015)</t>
  </si>
  <si>
    <t>ĐVT: Triệu đồng</t>
  </si>
  <si>
    <t>Nội dung</t>
  </si>
  <si>
    <t xml:space="preserve">I. Nguồn vốn huy động </t>
  </si>
  <si>
    <t>II. Nguồn vốn đã sử dụng</t>
  </si>
  <si>
    <t>III. Nguồn vốn còn lại chưa sử dụng chuyển kỳ sau</t>
  </si>
  <si>
    <t>Tỷ lệ giải ngân nguồn vốn (%)</t>
  </si>
  <si>
    <t>1. Năm trước chuyển sang</t>
  </si>
  <si>
    <t>2. Huy động trong năm</t>
  </si>
  <si>
    <t>Cộng</t>
  </si>
  <si>
    <t>Nguồn vốn trực tiếp</t>
  </si>
  <si>
    <t>NSTW, tỉnh</t>
  </si>
  <si>
    <t>NS cấp huyện</t>
  </si>
  <si>
    <t>NS cấp xã</t>
  </si>
  <si>
    <t>Trái phiếu</t>
  </si>
  <si>
    <t>Toàn tỉnh</t>
  </si>
  <si>
    <t>-</t>
  </si>
  <si>
    <t>Vốn đầu tư phát triển</t>
  </si>
  <si>
    <t>Vốn sự nghiệp</t>
  </si>
  <si>
    <t>+</t>
  </si>
  <si>
    <t>Hỗ trợ lãi suất</t>
  </si>
  <si>
    <t>Hỗ trợ trực tiếp PTSX</t>
  </si>
  <si>
    <t>Điều chỉnh đề án XD NTM</t>
  </si>
  <si>
    <t>Điều chỉnh đề án PTSX nâng cao thu nhập dân cư nông thôn</t>
  </si>
  <si>
    <t>Hỗ trợ XD mô hình quy mô kinh tế hộ liên kết với DN</t>
  </si>
  <si>
    <t>Hỗ trợ xây dựng mô hình theo tiêu chí các Sở, ngành</t>
  </si>
  <si>
    <t>Hỗ trợ giải quyết vấn đề môi trường</t>
  </si>
  <si>
    <t>Sự nghiệp khác</t>
  </si>
  <si>
    <t>Quản lý, chỉ đạo cấp xã</t>
  </si>
  <si>
    <t>Khu dân cư NTM kiểu mẫu</t>
  </si>
  <si>
    <t>Vườn mẫu</t>
  </si>
  <si>
    <t>Hỗ trợ XD xã NTM kiểu mẫu</t>
  </si>
  <si>
    <t>Hỗ trợ KP sử dụng chế phẩm sinh học Hatimic</t>
  </si>
  <si>
    <t>Kinh phí tuyên truyền</t>
  </si>
  <si>
    <t>Hỗ trợ công tác VS hộ gia đình</t>
  </si>
  <si>
    <t>Huyện Kỳ Anh</t>
  </si>
  <si>
    <t>Kinh phí tuyên truyền, đào tạo, tập huấn</t>
  </si>
  <si>
    <t>Huyện Cẩm Xuyên</t>
  </si>
  <si>
    <t>III</t>
  </si>
  <si>
    <t>IV</t>
  </si>
  <si>
    <t>Huyện Thạch Hà</t>
  </si>
  <si>
    <t>V</t>
  </si>
  <si>
    <t>Huyện Can Lộc</t>
  </si>
  <si>
    <t>VI</t>
  </si>
  <si>
    <t>Huyện Đức Thọ</t>
  </si>
  <si>
    <t>VII</t>
  </si>
  <si>
    <t>Huyện Nghi Xuân</t>
  </si>
  <si>
    <t>VIII</t>
  </si>
  <si>
    <t>Huyện Hương Sơn</t>
  </si>
  <si>
    <t>IX</t>
  </si>
  <si>
    <t>Huyện Hương Khê</t>
  </si>
  <si>
    <t>X</t>
  </si>
  <si>
    <t>Thị xã Hồng Lĩnh</t>
  </si>
  <si>
    <t>XI</t>
  </si>
  <si>
    <t>Huyện Vũ Quang</t>
  </si>
  <si>
    <t>XII</t>
  </si>
  <si>
    <t>Huyện Lộc Hà</t>
  </si>
  <si>
    <t>XIII</t>
  </si>
  <si>
    <t>Thị xã Kỳ Anh</t>
  </si>
  <si>
    <t>BIỂU 10. TỔNG HỢP TIẾN ĐỘ GIẢI NGÂN NGUỒN VỐN TRỰC TIẾP THỰC HIỆN CHƯƠNG TRÌNH MTQG 
XÂY DỰNG NÔNG THÔN MỚI NĂM 2015</t>
  </si>
  <si>
    <t>Địa Phương</t>
  </si>
  <si>
    <t>Số xã không thành lập mới được THT nào</t>
  </si>
  <si>
    <t>Số THT thành lập mới</t>
  </si>
  <si>
    <t>Bình quân THT thành lập mới/xã</t>
  </si>
  <si>
    <t>Số xã không thành lập mới được HTX nào</t>
  </si>
  <si>
    <t>Bình quân HTX thành lập mới/xã</t>
  </si>
  <si>
    <t>Số xã không thành lập mới được DN nào</t>
  </si>
  <si>
    <t xml:space="preserve">Số DN thành lập mới </t>
  </si>
  <si>
    <t>Bình quân DN thành lập mới/xã</t>
  </si>
  <si>
    <t>Luỹ kế từ 01/01/2011 đến nay</t>
  </si>
  <si>
    <t>1/1 xã: Thuận Lộc</t>
  </si>
  <si>
    <t>Bình quân số mô hình/100 hộ</t>
  </si>
  <si>
    <t>nghi xuan</t>
  </si>
  <si>
    <t>thach ha</t>
  </si>
  <si>
    <t>Ky anh</t>
  </si>
  <si>
    <t>Duc tho</t>
  </si>
  <si>
    <t>Luỹ kế từ 01/01/2011
 đến nay</t>
  </si>
  <si>
    <t>Luỹ kế từ 01/01/2011 
đến nay</t>
  </si>
  <si>
    <t>Trong đó: mô hình sản xuất các sản phẩm 
nông nghiệp hàng hóa chủ lực</t>
  </si>
  <si>
    <t>Năm 2017</t>
  </si>
  <si>
    <t>Số xã không thành lập mới được mô hình nào</t>
  </si>
  <si>
    <t>Lũy kế đến nay</t>
  </si>
  <si>
    <t>Số vườn triển khai</t>
  </si>
  <si>
    <t>Số vườn đạt chuẩn</t>
  </si>
  <si>
    <r>
      <t>*</t>
    </r>
    <r>
      <rPr>
        <b/>
        <i/>
        <sz val="10"/>
        <rFont val="Times New Roman"/>
        <family val="1"/>
      </rPr>
      <t xml:space="preserve"> Ghi chú:</t>
    </r>
    <r>
      <rPr>
        <sz val="10"/>
        <rFont val="Times New Roman"/>
        <family val="1"/>
      </rPr>
      <t xml:space="preserve"> Thứ tự các huyện, thành phố, thị xã sắp xếp từ cao đến thấp dựa trên bình quân số mô hình thành lập mới/100 hộ.</t>
    </r>
  </si>
  <si>
    <t>* Ghi chú: Thứ tự các huyện, thành phố, thị xã sắp xếp từ cao đến thấp theo bình quân số THT thành lập mới/xã</t>
  </si>
  <si>
    <t>* Ghi chú: Thứ tự các huyện, thành phố, thị xã sắp xếp từ cao đến thấp theo bình quân số DN thành lập mới/xã</t>
  </si>
  <si>
    <t>htx</t>
  </si>
  <si>
    <t>* Ghi chú: Thứ tự các huyện, thành phố, thị xã sắp xếp từ cao đến thấp theo bình quân số HTX thành lập mới/xã</t>
  </si>
  <si>
    <t>6/6 xã</t>
  </si>
  <si>
    <t>Số HTX thành lập mới</t>
  </si>
  <si>
    <t>21/21 xã</t>
  </si>
  <si>
    <t>11/11 xã</t>
  </si>
  <si>
    <t>6/6 xã,</t>
  </si>
  <si>
    <t>0 xã</t>
  </si>
  <si>
    <t>16/16 xã</t>
  </si>
  <si>
    <t>15/15 xã</t>
  </si>
  <si>
    <t>20/20 xã</t>
  </si>
  <si>
    <t>23/23 xã</t>
  </si>
  <si>
    <t>11/11xã</t>
  </si>
  <si>
    <t>5/5 xã</t>
  </si>
  <si>
    <t>179 xã</t>
  </si>
  <si>
    <t>9/9 xã</t>
  </si>
  <si>
    <t>183 xã</t>
  </si>
  <si>
    <t>176 xã</t>
  </si>
  <si>
    <t>8/21 xã, gồm: Cẩm Lĩnh, Cẩm Quan, Cẩm Thạch, Cẩm Thành, Cẩm Thịnh, Cẩm Trung, Cẩm Vịnh, Nam Phúc Thăng</t>
  </si>
  <si>
    <t>19/21 xã, gồm: Cẩm Bình, Cẩm Duệ, Cẩm Dương, Cẩm Hà, Cẩm Hưng, Cẩm Lạc, Cẩm Lĩnh, Cẩm Lộc, Cẩm Minh, Cẩm Mỹ, Cẩm Nhượng, Cẩm Quang, Cẩm Sơn, Cẩm Thạch, Cẩm Thành, Cẩm Thịnh, Cẩm Vịnh, Nam Phúc Thăng, Yên Hòa</t>
  </si>
  <si>
    <t>20/21 xã, gồm: Cẩm Bình, Cẩm Duệ, Cẩm Dương, Cẩm Hà, Cẩm Hưng, Cẩm Lạc, Cẩm Lĩnh, Cẩm Lộc, Cẩm Minh, Cẩm Mỹ, Cẩm Nhượng, Cẩm Quan, Cẩm Sơn, Cẩm Thạch, Cẩm Thành, Cẩm Thịnh, Cẩm Vịnh, Nam Phúc Thăng, Yên Hòa, Cẩm Trung</t>
  </si>
  <si>
    <t>14/21 xã, gồm: Cẩm Bình, Cẩm Duệ, Cẩm Dương, Cẩm Hà, Cẩm Lạc, Cẩm Lĩnh, Cẩm Lộc, Cẩm Minh, Cẩm Quan, Cẩm Thạch, Cẩm Thịnh, Nam Phúc Thăng, Yên Hòa, Cẩm Quang</t>
  </si>
  <si>
    <t>6 tháng đầu năm</t>
  </si>
  <si>
    <t>14/16 xã, gồm: Thiên Lộc, Thanh Lộc, Sơn Lộc, Gia Hanh, Mỹ Lộc, Quang Lộc, Trung Lộc, Xuân Lộc, Tùng Lộc, Khánh Vĩnh Yên, Kim Song Trường, Thường Nga, Phú Lộc, Thuần Thiện</t>
  </si>
  <si>
    <t>12/16 xã, gồm: Thiên Lộc, Sơn Lộc, Mỹ Lộc, Quang Lộc, Trung Lộc, Xuân Lộc, Tùng Lộc, Thường Nga, Phú Lộc, Thuần Thiện, Thượng Lộc, Vượng Lộc</t>
  </si>
  <si>
    <t>8/15 xã, gồm: Đức Lạng, Hòa Lạc, Tân Hương, Bùi La Nhân, Tùng Ảnh, Liên Minh, Tùng Châu, Quang Vĩnh</t>
  </si>
  <si>
    <t>12/15 xã, gồm: Đức Lạng, Đức Đồng, Hòa Lạc, Tân Dân, Tân Hương, An Dũng, Thanh Bình Thịnh, Tùng Ảnh, Liên Minh, Tùng Châu, Quang Vĩnh, Yên Hồ</t>
  </si>
  <si>
    <t>9/15 xã, gồm: Đức Đồng, Hòa Lạc, Tân Hương, An Dũng, Liên Minh, Tùng Châu, Quang Vĩnh, Yên Hồ, Trường Sơn</t>
  </si>
  <si>
    <t>13/20 xã, gồm: Gia Phố, Hương Trà, Phú Phong, Phúc Trạch, Hương Vĩnh, Phú Gia, Hương Trạch, Hương Long, Hương Xuân, Hương Bình, Hương Thủy, Hòa Hải, Hương Lâm</t>
  </si>
  <si>
    <t>18/20 xã, gồm: Gia Phố, Hương Trà, Phú Phong, Phúc Trạch, Hương Vĩnh, Phú Gia, Hương Trạch, Hương Đô, Hương Long, Lộc Yên, Hương Xuân, Hương Giang, Hương Thủy, Phúc Đồng, Điền Mỹ, Hà Linh, Hòa Hải, Hương Lâm</t>
  </si>
  <si>
    <t>19/20 xã, gồm: Gia Phố, Hương Trà, Phú Phong, Phúc Trạch, Hương Vĩnh, Phú Gia, Hương Trạch, Hương Đô, Hương Long, Lộc Yên, Hương Xuân, Hương Bình, Hương Thủy, Phúc Đồng, Điền Mỹ, Hà Linh, Hòa Hải, Hương Lâm, Hương Liên</t>
  </si>
  <si>
    <t>17/20 xã, gồm: Gia Phố, Hương Trà, Phú Phong, Phúc Trạch, Hương Giang, Phú Gia, Hương Trạch, Hương Đô, Lộc Yên, Hương Xuân, Hương Bình, Hương Thủy, Điền Mỹ, Hà Linh, Hòa Hải, Hương Lâm, Hương Liên</t>
  </si>
  <si>
    <t>20/23 xã, gồm: Sơn Châu, Sơn Bình, Sơn Trà, Sơn Long, Tân Mỹ Hà, Sơn Ninh, An Hòa Thịnh, Sơn Tiến, Sơn Bằng, Sơn Trung, Sơn Phú, Kim Hoa, Quang Diệm, Sơn Hàm, Sơn Giang, Sơn Lâm, Sơn Tây, Sơn Lĩnh, Sơn Hồng, Sơn Kim 2</t>
  </si>
  <si>
    <t>22/23 xã, gồm: Sơn Châu, Sơn Bình, Sơn Trà, Sơn Long, Tân Mỹ Hà, An Hòa Thịnh, Sơn Tiến, Sơn Bằng, Sơn Trung, Sơn Phú, Kim Hoa, Quang Diệm, Sơn Hàm, Sơn Giang, Sơn Lâm, Sơn Tây, Sơn Lĩnh, Sơn Hồng, Sơn Kim 2, Sơn Kim 1, Sơn Trường</t>
  </si>
  <si>
    <t>15/20 xã, gồm: Kỳ Tiến, Kỳ Phú, Kỳ Xuân, Lâm Hợp, Kỳ Giang, Kỳ Châu, Kỳ Bắc, Kỳ Thư, Kỳ Hải, Kỳ Tân, Kỳ Phong, Kỳ Thọ, Kỳ Thượng, Kỳ Lạc, Kỳ Văn</t>
  </si>
  <si>
    <t>19/20 xã, gồm: Kỳ Tiến, Kỳ Phú, Kỳ Xuân, Kỳ Đồng, Kỳ Giang, Kỳ Châu, Ky Trung, Kỳ Bắc, Kỳ Thư, Kỳ Hải, Kỳ Tân, Kỳ Tây, Kỳ Phong, Ky Khang, Kỳ Thọ, Kỳ Sơn, Kỳ Thượng, Kỳ Lạc, Kỳ Văn</t>
  </si>
  <si>
    <t>15/23 xã, gồm: Sơn Trà, Tân Mỹ Hà, An Hòa Thịnh, Sơn Tiến, Sơn Bằng, Sơn Phú, Kim Hoa, Quang Diệm, Sơn Hàm, Sơn Lâm, Sơn Tây, Sơn Lĩnh, Sơn Hồng, Sơn Kim 2, Sơn Kim 1, Sơn Trường</t>
  </si>
  <si>
    <t>14/20 xã, gồm: Kỳ Phú, Kỳ Xuân, Kỳ Giang, Kỳ Châu, Ky Trung, Kỳ Bắc, Kỳ Hải, Kỳ Tân, Kỳ Phong, Ky Khang, Kỳ Thọ, Kỳ Sơn, Kỳ Thượng, Kỳ Lạc, Kỳ Văn, Lâm Hợp</t>
  </si>
  <si>
    <t>12/15 xã, gồm: Xuân Lam, Xuân Hồng, Xuân Lĩnh, Xuân Yên, Xuân Liên, Cổ Đạm, Cương Gián, Xuân Giang, Xuân Hải, Xuân Phổ, Đan Trường, Xuân Hội</t>
  </si>
  <si>
    <t>14/15 xã, gồm: Xuân Lam, Xuân Hồng, Xuân Lĩnh, Xuân Yên, Xuân Liên, Cổ Đạm, Cương Gián, Xuân Giang, Xuân Hải, Xuân Phổ, Đan Trường, Xuân Hội</t>
  </si>
  <si>
    <t>3/15 xã, gồm: Xuân Hồng, Xuân Yên, Xuân Mỹ</t>
  </si>
  <si>
    <t>14/21 xã, gồm: Thạch Kênh, Thạch Liên, Việt Tiến, Thạch Sơn, Thạch Đài, Lưu Vĩnh Sơn, Thạch Xuân, Tân Lâm Hương, Thạch Hội, Tượng Sơn, Thạch Văn, Thạch Lạc, Thạch Hải, Đỉnh Bàn</t>
  </si>
  <si>
    <t>19/21 xã, gồm: Thạch Kênh, Thạch Liên, Việt Tiến, Thạch Long, Thạch Sơn, Thạch Ngọc, Ngọc Sơn, Thạch Đài, Lưu Vĩnh Sơn, Thạch Xuân, Nam Điền, Thạch Hội, Thạch Thắng, Tượng Sơn, Thạch Văn, Thạch Lạc, Thạch Khê, Thạch Hải, Đỉnh Bàn</t>
  </si>
  <si>
    <t>20/21 xã, gồm: Thạch Kênh, Thạch Liên, Việt Tiến, Thạch Long, Thạch Sơn, Thạch Ngọc, Ngọc Sơn, Thạch Đài, Lưu Vĩnh Sơn, Thạch Xuân, Nam Điền, Thạch Hội, Thạch Thắng, Tượng Sơn, Thạch Văn, Thạch Lạc, Thạch Khê, Thạch Hải, Thạch Trị, Tân Lâm Hương</t>
  </si>
  <si>
    <t>4/5 xã, gồm: Thạch Bình, Thạch Hưng, Thạch Hạ, Thạch Trung</t>
  </si>
  <si>
    <t>8/9 xã, gồm: Ân Phú, Đức Giang, Đức Lĩnh, Đức Hương, Đức Liên, Hương Minh, Thọ Điền, Quang Thọ</t>
  </si>
  <si>
    <t>4/9 xã, gồm: Âp Phú, Đức Hương, Đức Liên, Thọ Điền, Quang Thọ</t>
  </si>
  <si>
    <t xml:space="preserve">BIỂU 1: TỔNG HỢP CÁC MÔ HÌNH SẢN XUẤT, KINH DOANH CÓ HIỆU QUẢ  THÀNH LẬP 6 THÁNG ĐẦU NĂM 2020 </t>
  </si>
  <si>
    <t>BIỂU 3: TỔNG HỢP KẾT QUẢ THÀNH LẬP MỚI CÁC TỔ HỢP TÁC TRONG 6  THÁNG ĐẦU NĂM 2020 VÀ LŨY KẾ ĐẾN NAY</t>
  </si>
  <si>
    <t>BIỂU 03: TỔNG HỢP KẾT QUẢ THÀNH LẬP MỚI CÁC HỢP TÁC XÃ TRONG  6 THÁNG ĐẦU  NĂM 2020 VÀ LŨY KẾ ĐẾN NAY</t>
  </si>
  <si>
    <t>BIỂU 4: TỔNG HỢP KẾT QUẢ THÀNH LẬP MỚI DOANH NGHIỆP TRONG  6 THÁNG ĐẦU NĂM 2020 VÀ LŨY KẾ ĐẾN NAY</t>
  </si>
</sst>
</file>

<file path=xl/styles.xml><?xml version="1.0" encoding="utf-8"?>
<styleSheet xmlns="http://schemas.openxmlformats.org/spreadsheetml/2006/main" xmlns:mc="http://schemas.openxmlformats.org/markup-compatibility/2006" xmlns:x14ac="http://schemas.microsoft.com/office/spreadsheetml/2009/9/ac" mc:Ignorable="x14ac">
  <numFmts count="124">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 _₫_-;\-* #,##0\ _₫_-;_-* &quot;-&quot;\ _₫_-;_-@_-"/>
    <numFmt numFmtId="165" formatCode="_-* #,##0.00\ _₫_-;\-* #,##0.00\ _₫_-;_-* &quot;-&quot;??\ _₫_-;_-@_-"/>
    <numFmt numFmtId="166" formatCode="00.000"/>
    <numFmt numFmtId="167" formatCode="&quot;?&quot;#,##0;&quot;?&quot;\-#,##0"/>
    <numFmt numFmtId="168" formatCode="_-* #,##0_-;\-* #,##0_-;_-* &quot;-&quot;_-;_-@_-"/>
    <numFmt numFmtId="169" formatCode="&quot;$&quot;#,##0;[Red]\-&quot;$&quot;#,##0"/>
    <numFmt numFmtId="170" formatCode="&quot;\&quot;#,##0.00;[Red]&quot;\&quot;\-#,##0.00"/>
    <numFmt numFmtId="171" formatCode="&quot;\&quot;#,##0;[Red]&quot;\&quot;\-#,##0"/>
    <numFmt numFmtId="172" formatCode="#,##0\ &quot;F&quot;;[Red]\-#,##0\ &quot;F&quot;"/>
    <numFmt numFmtId="173" formatCode="#,##0.00\ &quot;F&quot;;\-#,##0.00\ &quot;F&quot;"/>
    <numFmt numFmtId="174" formatCode="0.000"/>
    <numFmt numFmtId="175" formatCode="\$#,##0\ ;\(\$#,##0\)"/>
    <numFmt numFmtId="176" formatCode="_-&quot;£&quot;* #,##0_-;\-&quot;£&quot;* #,##0_-;_-&quot;£&quot;* &quot;-&quot;_-;_-@_-"/>
    <numFmt numFmtId="177" formatCode="#,##0\ &quot;kr&quot;;\-#,##0\ &quot;kr&quot;"/>
    <numFmt numFmtId="178" formatCode="_-* #,##0.00_-;\-* #,##0.00_-;_-* &quot;-&quot;??_-;_-@_-"/>
    <numFmt numFmtId="179" formatCode="_-&quot;$&quot;* #,##0_-;\-&quot;$&quot;* #,##0_-;_-&quot;$&quot;* &quot;-&quot;_-;_-@_-"/>
    <numFmt numFmtId="180" formatCode="_-&quot;$&quot;* #,##0.00_-;\-&quot;$&quot;* #,##0.00_-;_-&quot;$&quot;* &quot;-&quot;??_-;_-@_-"/>
    <numFmt numFmtId="181" formatCode="_(* #,##0_);_(* \(#,##0\);_(* &quot;-&quot;??_);_(@_)"/>
    <numFmt numFmtId="182" formatCode="0.0"/>
    <numFmt numFmtId="183" formatCode="0.0%"/>
    <numFmt numFmtId="184" formatCode="#,##0.0"/>
    <numFmt numFmtId="185" formatCode="_-&quot;Z$&quot;* #,##0_-;\-&quot;Z$&quot;* #,##0_-;_-&quot;Z$&quot;* &quot;-&quot;_-;_-@_-"/>
    <numFmt numFmtId="186" formatCode="##.##%"/>
    <numFmt numFmtId="187" formatCode="_ * #,##0.00_ ;_ * \-#,##0.00_ ;_ * &quot;-&quot;??_ ;_ @_ "/>
    <numFmt numFmtId="188" formatCode="_ * #,##0_ ;_ * \-#,##0_ ;_ * &quot;-&quot;_ ;_ @_ "/>
    <numFmt numFmtId="189" formatCode="_-* #,##0\ _F_-;\-* #,##0\ _F_-;_-* &quot;-&quot;\ _F_-;_-@_-"/>
    <numFmt numFmtId="190" formatCode="_(&quot;Z$&quot;* #,##0_);_(&quot;Z$&quot;* \(#,##0\);_(&quot;Z$&quot;* &quot;-&quot;_);_(@_)"/>
    <numFmt numFmtId="191" formatCode="_-&quot;ñ&quot;* #,##0_-;\-&quot;ñ&quot;* #,##0_-;_-&quot;ñ&quot;* &quot;-&quot;_-;_-@_-"/>
    <numFmt numFmtId="192" formatCode="_-* #,##0.00\ _F_-;\-* #,##0.00\ _F_-;_-* &quot;-&quot;??\ _F_-;_-@_-"/>
    <numFmt numFmtId="193" formatCode="_-* #,##0.00\ _ñ_-;\-* #,##0.00\ _ñ_-;_-* &quot;-&quot;??\ _ñ_-;_-@_-"/>
    <numFmt numFmtId="194" formatCode="_-* #,##0.00\ _V_N_D_-;\-* #,##0.00\ _V_N_D_-;_-* &quot;-&quot;??\ _V_N_D_-;_-@_-"/>
    <numFmt numFmtId="195" formatCode="_(&quot;$&quot;\ * #,##0_);_(&quot;$&quot;\ * \(#,##0\);_(&quot;$&quot;\ * &quot;-&quot;_);_(@_)"/>
    <numFmt numFmtId="196" formatCode="_-* #,##0\ &quot;F&quot;_-;\-* #,##0\ &quot;F&quot;_-;_-* &quot;-&quot;\ &quot;F&quot;_-;_-@_-"/>
    <numFmt numFmtId="197" formatCode="_-* #,##0\ &quot;ñ&quot;_-;\-* #,##0\ &quot;ñ&quot;_-;_-* &quot;-&quot;\ &quot;ñ&quot;_-;_-@_-"/>
    <numFmt numFmtId="198" formatCode="_-* #,##0\ _ñ_-;\-* #,##0\ _ñ_-;_-* &quot;-&quot;\ _ñ_-;_-@_-"/>
    <numFmt numFmtId="199" formatCode="_-* #,##0\ _V_N_D_-;\-* #,##0\ _V_N_D_-;_-* &quot;-&quot;\ _V_N_D_-;_-@_-"/>
    <numFmt numFmtId="200" formatCode="_ &quot;\&quot;* #,##0_ ;_ &quot;\&quot;* \-#,##0_ ;_ &quot;\&quot;* &quot;-&quot;_ ;_ @_ "/>
    <numFmt numFmtId="201" formatCode="###0"/>
    <numFmt numFmtId="202" formatCode="&quot;Z$&quot;#,##0_);[Red]\(&quot;Z$&quot;#,##0\)"/>
    <numFmt numFmtId="203" formatCode="_-&quot;Z$&quot;* #,##0.00_-;\-&quot;Z$&quot;* #,##0.00_-;_-&quot;Z$&quot;* &quot;-&quot;??_-;_-@_-"/>
    <numFmt numFmtId="204" formatCode="&quot;Z$&quot;#&quot;Z$&quot;##0_);\(&quot;Z$&quot;#&quot;Z$&quot;##0\)"/>
    <numFmt numFmtId="205" formatCode="_(&quot;RM&quot;* #,##0.00_);_(&quot;RM&quot;* \(#,##0.00\);_(&quot;RM&quot;* &quot;-&quot;??_);_(@_)"/>
    <numFmt numFmtId="206" formatCode="_(&quot;RM&quot;* #,##0_);_(&quot;RM&quot;* \(#,##0\);_(&quot;RM&quot;* &quot;-&quot;_);_(@_)"/>
    <numFmt numFmtId="207" formatCode="#,##0.000000"/>
    <numFmt numFmtId="208" formatCode="_ &quot;\&quot;* #,##0.00_ ;_ &quot;\&quot;* \-#,##0.00_ ;_ &quot;\&quot;* &quot;-&quot;??_ ;_ @_ "/>
    <numFmt numFmtId="209" formatCode="_(* #,##0.00000000_);_(* \(#,##0.00000000\);_(* &quot;-&quot;??_);_(@_)"/>
    <numFmt numFmtId="210" formatCode="#,##0.0_);\(#,##0.0\)"/>
    <numFmt numFmtId="211" formatCode="&quot;£&quot;#,##0.00"/>
    <numFmt numFmtId="212" formatCode="_ * #,##0.00_)&quot;£&quot;_ ;_ * \(#,##0.00\)&quot;£&quot;_ ;_ * &quot;-&quot;??_)&quot;£&quot;_ ;_ @_ "/>
    <numFmt numFmtId="213" formatCode="0.0%;\(0.0%\)"/>
    <numFmt numFmtId="214" formatCode="##,###.##"/>
    <numFmt numFmtId="215" formatCode="_-* #,##0.00\ &quot;F&quot;_-;\-* #,##0.00\ &quot;F&quot;_-;_-* &quot;-&quot;??\ &quot;F&quot;_-;_-@_-"/>
    <numFmt numFmtId="216" formatCode="0.000_)"/>
    <numFmt numFmtId="217" formatCode="#,##0;\(#,##0\)"/>
    <numFmt numFmtId="218" formatCode="#,##0.000"/>
    <numFmt numFmtId="219" formatCode="_ &quot;R&quot;\ * #,##0_ ;_ &quot;R&quot;\ * \-#,##0_ ;_ &quot;R&quot;\ * &quot;-&quot;_ ;_ @_ "/>
    <numFmt numFmtId="220" formatCode="&quot;Z$&quot;#,##0.000_);[Red]\(&quot;Z$&quot;#,##0.00\)"/>
    <numFmt numFmtId="221" formatCode="##,##0%"/>
    <numFmt numFmtId="222" formatCode="#,###%"/>
    <numFmt numFmtId="223" formatCode="##.##"/>
    <numFmt numFmtId="224" formatCode="###,###"/>
    <numFmt numFmtId="225" formatCode="###.###"/>
    <numFmt numFmtId="226" formatCode="##,###.####"/>
    <numFmt numFmtId="227" formatCode="\t0.00%"/>
    <numFmt numFmtId="228" formatCode="#0.##"/>
    <numFmt numFmtId="229" formatCode="##,##0.##"/>
    <numFmt numFmtId="230" formatCode="_(\§\g\ #,##0_);_(\§\g\ \(#,##0\);_(\§\g\ &quot;-&quot;??_);_(@_)"/>
    <numFmt numFmtId="231" formatCode="_(\§\g\ #,##0_);_(\§\g\ \(#,##0\);_(\§\g\ &quot;-&quot;_);_(@_)"/>
    <numFmt numFmtId="232" formatCode="_-&quot;F&quot;\ * #,##0.0_-;_-&quot;F&quot;\ * #,##0.0\-;_-&quot;F&quot;\ * &quot;-&quot;??_-;_-@_-"/>
    <numFmt numFmtId="233" formatCode="&quot;\&quot;#,##0.00;[Red]&quot;\&quot;&quot;\&quot;&quot;\&quot;&quot;\&quot;&quot;\&quot;&quot;\&quot;\-#,##0.00"/>
    <numFmt numFmtId="234" formatCode="\t#\ ??/??"/>
    <numFmt numFmtId="235" formatCode="\§\g#,##0_);\(\§\g#,##0\)"/>
    <numFmt numFmtId="236" formatCode="_-[$€-2]* #,##0.00_-;\-[$€-2]* #,##0.00_-;_-[$€-2]* &quot;-&quot;??_-"/>
    <numFmt numFmtId="237" formatCode="_ * #,##0.00_)_d_ ;_ * \(#,##0.00\)_d_ ;_ * &quot;-&quot;??_)_d_ ;_ @_ "/>
    <numFmt numFmtId="238" formatCode="#,##0_);\-#,##0_)"/>
    <numFmt numFmtId="239" formatCode="#."/>
    <numFmt numFmtId="240" formatCode="&quot;Z$&quot;#,##0_);\(&quot;Z$&quot;#,##0\)"/>
    <numFmt numFmtId="241" formatCode="#,##0\ &quot;$&quot;_);\(#,##0\ &quot;$&quot;\)"/>
    <numFmt numFmtId="242" formatCode="mmm"/>
    <numFmt numFmtId="243" formatCode="&quot;R&quot;\ #,##0.00;&quot;R&quot;\ \-#,##0.00"/>
    <numFmt numFmtId="244" formatCode="&quot;D&quot;&quot;D&quot;&quot;D&quot;\ mmm\ &quot;D&quot;__"/>
    <numFmt numFmtId="245" formatCode="#,##0\ &quot;$&quot;_);[Red]\(#,##0\ &quot;$&quot;\)"/>
    <numFmt numFmtId="246" formatCode="&quot;$&quot;###,0&quot;.&quot;00_);[Red]\(&quot;$&quot;###,0&quot;.&quot;00\)"/>
    <numFmt numFmtId="247" formatCode="&quot;\&quot;#,##0;[Red]\-&quot;\&quot;#,##0"/>
    <numFmt numFmtId="248" formatCode="&quot;\&quot;#,##0.00;\-&quot;\&quot;#,##0.00"/>
    <numFmt numFmtId="249" formatCode="#,##0.00_);\-#,##0.00_)"/>
    <numFmt numFmtId="250" formatCode="#,##0.000_);\(#,##0.000\)"/>
    <numFmt numFmtId="251" formatCode="#"/>
    <numFmt numFmtId="252" formatCode="&quot;¡Ì&quot;#,##0;[Red]\-&quot;¡Ì&quot;#,##0"/>
    <numFmt numFmtId="253" formatCode="_(&quot;.&quot;* #&quot;Z$&quot;##0_);_(&quot;.&quot;* \(#&quot;Z$&quot;##0\);_(&quot;.&quot;* &quot;-&quot;_);_(@_)"/>
    <numFmt numFmtId="254" formatCode="&quot;Z$&quot;#&quot;Z$&quot;##0_);[Red]\(&quot;Z$&quot;#&quot;Z$&quot;##0\)"/>
    <numFmt numFmtId="255" formatCode="#,##0.00\ &quot;F&quot;;[Red]\-#,##0.00\ &quot;F&quot;"/>
    <numFmt numFmtId="256" formatCode="&quot;.&quot;#,##0.00_);[Red]\(&quot;.&quot;#,##0.00\)"/>
    <numFmt numFmtId="257" formatCode="#&quot;,&quot;##0.00\ &quot;F&quot;;[Red]\-#&quot;,&quot;##0.00\ &quot;F&quot;"/>
    <numFmt numFmtId="258" formatCode="&quot;£&quot;#,##0;[Red]\-&quot;£&quot;#,##0"/>
    <numFmt numFmtId="259" formatCode="_-* #,##0.0\ _F_-;\-* #,##0.0\ _F_-;_-* &quot;-&quot;??\ _F_-;_-@_-"/>
    <numFmt numFmtId="260" formatCode="_-&quot;£&quot;* #,##0.00_-;\-&quot;£&quot;* #,##0.00_-;_-&quot;£&quot;* &quot;-&quot;??_-;_-@_-"/>
    <numFmt numFmtId="261" formatCode="_(* #,##0.00_ \ \ *);_(* \(#,##0.00\);_(* &quot;-&quot;??_);_(@_)"/>
    <numFmt numFmtId="262" formatCode="0.00000000000E+00;\?"/>
    <numFmt numFmtId="263" formatCode="#,##0\ &quot;FB&quot;;[Red]\-#,##0\ &quot;FB&quot;"/>
    <numFmt numFmtId="264" formatCode="#,##0.00\ \ \ \ "/>
    <numFmt numFmtId="265" formatCode="&quot;£&quot;#,##0;\-&quot;£&quot;#,##0"/>
    <numFmt numFmtId="266" formatCode="&quot;Rp&quot;#,##0.00_);[Red]\(&quot;Rp&quot;#,##0.00\)"/>
    <numFmt numFmtId="267" formatCode="_-* ###,0&quot;.&quot;00\ _F_B_-;\-* ###,0&quot;.&quot;00\ _F_B_-;_-* &quot;-&quot;??\ _F_B_-;_-@_-"/>
    <numFmt numFmtId="268" formatCode="&quot;\&quot;#,##0;&quot;\&quot;\-#,##0"/>
    <numFmt numFmtId="269" formatCode="#,##0.00\ \ "/>
    <numFmt numFmtId="270" formatCode="#,##0\ &quot;F&quot;;\-#,##0\ &quot;F&quot;"/>
    <numFmt numFmtId="271" formatCode="#,##0.0\½"/>
    <numFmt numFmtId="272" formatCode="_-* ###,0&quot;.&quot;00_-;\-* ###,0&quot;.&quot;00_-;_-* &quot;-&quot;??_-;_-@_-"/>
    <numFmt numFmtId="273" formatCode="_-* #,##0\ _F_-;\-* #,##0\ _F_-;_-* &quot;-&quot;??\ _F_-;_-@_-"/>
    <numFmt numFmtId="274" formatCode="&quot;$&quot;#,##0;\-&quot;$&quot;#,##0"/>
    <numFmt numFmtId="275" formatCode="0.000\ "/>
    <numFmt numFmtId="276" formatCode="#,##0\ &quot;Lt&quot;;[Red]\-#,##0\ &quot;Lt&quot;"/>
    <numFmt numFmtId="277" formatCode="&quot;\&quot;#,##0;&quot;\&quot;&quot;\&quot;&quot;\&quot;&quot;\&quot;&quot;\&quot;&quot;\&quot;&quot;\&quot;\-#,##0"/>
    <numFmt numFmtId="278" formatCode="_(&quot;Z$&quot;* #,##0.00_);_(&quot;Z$&quot;* \(#,##0.00\);_(&quot;Z$&quot;* &quot;-&quot;??_);_(@_)"/>
    <numFmt numFmtId="279" formatCode="_-* #,##0\ _₫_-;\-* #,##0\ _₫_-;_-* &quot;-&quot;??\ _₫_-;_-@_-"/>
    <numFmt numFmtId="280" formatCode="\$#,##0_);\(\$#,##0\)"/>
  </numFmts>
  <fonts count="244">
    <font>
      <sz val="10"/>
      <color theme="1"/>
      <name val=".VnTime"/>
      <family val="2"/>
    </font>
    <font>
      <sz val="11"/>
      <color indexed="8"/>
      <name val="Calibri"/>
      <family val="2"/>
    </font>
    <font>
      <sz val="11"/>
      <color indexed="8"/>
      <name val="Calibri"/>
      <family val="2"/>
      <charset val="163"/>
    </font>
    <font>
      <sz val="12"/>
      <name val="Times New Roman"/>
      <family val="1"/>
    </font>
    <font>
      <sz val="11"/>
      <name val="??"/>
      <family val="3"/>
    </font>
    <font>
      <sz val="12"/>
      <name val="????"/>
      <charset val="136"/>
    </font>
    <font>
      <sz val="12"/>
      <name val="???"/>
      <family val="3"/>
    </font>
    <font>
      <sz val="12"/>
      <name val="Courier"/>
      <family val="3"/>
    </font>
    <font>
      <sz val="11"/>
      <name val="–¾’©"/>
      <family val="1"/>
      <charset val="128"/>
    </font>
    <font>
      <b/>
      <u/>
      <sz val="14"/>
      <color indexed="8"/>
      <name val=".VnBook-AntiquaH"/>
      <family val="2"/>
    </font>
    <font>
      <sz val="11"/>
      <name val=".VnTime"/>
      <family val="2"/>
    </font>
    <font>
      <i/>
      <sz val="12"/>
      <color indexed="8"/>
      <name val=".VnBook-AntiquaH"/>
      <family val="2"/>
    </font>
    <font>
      <sz val="11"/>
      <color indexed="8"/>
      <name val="Calibri"/>
      <family val="2"/>
    </font>
    <font>
      <b/>
      <sz val="12"/>
      <color indexed="8"/>
      <name val=".VnBook-Antiqua"/>
      <family val="2"/>
    </font>
    <font>
      <i/>
      <sz val="12"/>
      <color indexed="8"/>
      <name val=".VnBook-Antiqua"/>
      <family val="2"/>
    </font>
    <font>
      <sz val="11"/>
      <color indexed="9"/>
      <name val="Calibri"/>
      <family val="2"/>
    </font>
    <font>
      <sz val="12"/>
      <name val="¹UAAA¼"/>
      <family val="3"/>
      <charset val="129"/>
    </font>
    <font>
      <sz val="12"/>
      <name val="¹ÙÅÁÃ¼"/>
      <family val="1"/>
      <charset val="129"/>
    </font>
    <font>
      <sz val="10"/>
      <name val="Arial"/>
      <family val="2"/>
      <charset val="163"/>
    </font>
    <font>
      <sz val="11"/>
      <color indexed="20"/>
      <name val="Calibri"/>
      <family val="2"/>
    </font>
    <font>
      <sz val="12"/>
      <name val="Helv"/>
      <family val="2"/>
    </font>
    <font>
      <sz val="10"/>
      <name val="±¼¸²A¼"/>
      <family val="3"/>
      <charset val="129"/>
    </font>
    <font>
      <sz val="10"/>
      <name val="Arial"/>
      <family val="2"/>
    </font>
    <font>
      <b/>
      <sz val="11"/>
      <color indexed="52"/>
      <name val="Calibri"/>
      <family val="2"/>
    </font>
    <font>
      <sz val="12"/>
      <name val=".VnTime"/>
      <family val="2"/>
    </font>
    <font>
      <sz val="10"/>
      <name val=".VnTime"/>
      <family val="2"/>
    </font>
    <font>
      <sz val="12"/>
      <name val="Times New Roman"/>
      <family val="1"/>
      <charset val="163"/>
    </font>
    <font>
      <sz val="11"/>
      <color indexed="8"/>
      <name val="Times New Roman"/>
      <family val="2"/>
    </font>
    <font>
      <b/>
      <sz val="11"/>
      <color indexed="9"/>
      <name val="Calibri"/>
      <family val="2"/>
    </font>
    <font>
      <i/>
      <sz val="11"/>
      <color indexed="23"/>
      <name val="Calibri"/>
      <family val="2"/>
    </font>
    <font>
      <sz val="11"/>
      <color indexed="17"/>
      <name val="Calibri"/>
      <family val="2"/>
    </font>
    <font>
      <sz val="8"/>
      <name val="Arial"/>
      <family val="2"/>
    </font>
    <font>
      <b/>
      <sz val="12"/>
      <name val="Arial"/>
      <family val="2"/>
    </font>
    <font>
      <b/>
      <sz val="18"/>
      <name val="Arial"/>
      <family val="2"/>
    </font>
    <font>
      <b/>
      <sz val="15"/>
      <color indexed="56"/>
      <name val="Calibri"/>
      <family val="2"/>
    </font>
    <font>
      <b/>
      <sz val="13"/>
      <color indexed="56"/>
      <name val="Calibri"/>
      <family val="2"/>
    </font>
    <font>
      <b/>
      <sz val="11"/>
      <color indexed="56"/>
      <name val="Calibri"/>
      <family val="2"/>
    </font>
    <font>
      <b/>
      <sz val="14"/>
      <name val=".VnTimeH"/>
      <family val="2"/>
    </font>
    <font>
      <sz val="11"/>
      <color indexed="62"/>
      <name val="Calibri"/>
      <family val="2"/>
    </font>
    <font>
      <sz val="11"/>
      <color indexed="52"/>
      <name val="Calibri"/>
      <family val="2"/>
    </font>
    <font>
      <sz val="12"/>
      <name val="Arial"/>
      <family val="2"/>
    </font>
    <font>
      <sz val="11"/>
      <color indexed="60"/>
      <name val="Calibri"/>
      <family val="2"/>
    </font>
    <font>
      <sz val="14"/>
      <name val="Times New Roman"/>
      <family val="1"/>
    </font>
    <font>
      <b/>
      <sz val="11"/>
      <color indexed="63"/>
      <name val="Calibri"/>
      <family val="2"/>
    </font>
    <font>
      <b/>
      <sz val="18"/>
      <color indexed="56"/>
      <name val="Cambria"/>
      <family val="2"/>
    </font>
    <font>
      <b/>
      <sz val="11"/>
      <color indexed="8"/>
      <name val="Calibri"/>
      <family val="2"/>
    </font>
    <font>
      <sz val="11"/>
      <color indexed="10"/>
      <name val="Calibri"/>
      <family val="2"/>
    </font>
    <font>
      <sz val="14"/>
      <name val=".VnArial"/>
      <family val="2"/>
    </font>
    <font>
      <sz val="10"/>
      <name val=" "/>
      <family val="1"/>
      <charset val="136"/>
    </font>
    <font>
      <sz val="14"/>
      <name val="뼻뮝"/>
      <family val="3"/>
    </font>
    <font>
      <sz val="12"/>
      <name val="바탕체"/>
      <family val="3"/>
    </font>
    <font>
      <sz val="12"/>
      <name val="뼻뮝"/>
      <family val="3"/>
    </font>
    <font>
      <sz val="9"/>
      <name val="Arial"/>
      <family val="2"/>
    </font>
    <font>
      <b/>
      <sz val="12"/>
      <name val="Times New Roman"/>
      <family val="1"/>
    </font>
    <font>
      <sz val="10"/>
      <color indexed="8"/>
      <name val=".VnTime"/>
      <family val="2"/>
    </font>
    <font>
      <sz val="12"/>
      <name val="Times New Roman"/>
      <family val="1"/>
    </font>
    <font>
      <sz val="13"/>
      <color indexed="8"/>
      <name val="Times New Roman"/>
      <family val="2"/>
    </font>
    <font>
      <sz val="13"/>
      <color indexed="9"/>
      <name val="Times New Roman"/>
      <family val="2"/>
    </font>
    <font>
      <b/>
      <sz val="13"/>
      <color indexed="63"/>
      <name val="Times New Roman"/>
      <family val="2"/>
    </font>
    <font>
      <sz val="13"/>
      <color indexed="62"/>
      <name val="Times New Roman"/>
      <family val="2"/>
    </font>
    <font>
      <b/>
      <sz val="15"/>
      <color indexed="56"/>
      <name val="Times New Roman"/>
      <family val="2"/>
    </font>
    <font>
      <b/>
      <sz val="13"/>
      <color indexed="56"/>
      <name val="Times New Roman"/>
      <family val="2"/>
    </font>
    <font>
      <b/>
      <sz val="11"/>
      <color indexed="56"/>
      <name val="Times New Roman"/>
      <family val="2"/>
    </font>
    <font>
      <b/>
      <sz val="13"/>
      <color indexed="9"/>
      <name val="Times New Roman"/>
      <family val="2"/>
    </font>
    <font>
      <sz val="13"/>
      <color indexed="52"/>
      <name val="Times New Roman"/>
      <family val="2"/>
    </font>
    <font>
      <b/>
      <sz val="13"/>
      <color indexed="52"/>
      <name val="Times New Roman"/>
      <family val="2"/>
    </font>
    <font>
      <b/>
      <sz val="13"/>
      <color indexed="8"/>
      <name val="Times New Roman"/>
      <family val="2"/>
    </font>
    <font>
      <sz val="13"/>
      <color indexed="17"/>
      <name val="Times New Roman"/>
      <family val="2"/>
    </font>
    <font>
      <sz val="13"/>
      <color indexed="60"/>
      <name val="Times New Roman"/>
      <family val="2"/>
    </font>
    <font>
      <sz val="13"/>
      <color indexed="10"/>
      <name val="Times New Roman"/>
      <family val="2"/>
    </font>
    <font>
      <i/>
      <sz val="13"/>
      <color indexed="23"/>
      <name val="Times New Roman"/>
      <family val="2"/>
    </font>
    <font>
      <sz val="13"/>
      <color indexed="20"/>
      <name val="Times New Roman"/>
      <family val="2"/>
    </font>
    <font>
      <sz val="10"/>
      <color indexed="8"/>
      <name val=".VnTime"/>
      <family val="2"/>
    </font>
    <font>
      <sz val="11"/>
      <color indexed="8"/>
      <name val="Calibri"/>
      <family val="2"/>
      <charset val="163"/>
    </font>
    <font>
      <sz val="10"/>
      <name val="Arial"/>
      <family val="2"/>
    </font>
    <font>
      <b/>
      <sz val="11"/>
      <name val="Times New Roman"/>
      <family val="1"/>
    </font>
    <font>
      <sz val="12"/>
      <name val="VNI-Times"/>
    </font>
    <font>
      <sz val="10"/>
      <name val=".VnArial"/>
      <family val="2"/>
    </font>
    <font>
      <sz val="12"/>
      <name val="돋움체"/>
      <family val="3"/>
      <charset val="129"/>
    </font>
    <font>
      <b/>
      <sz val="10"/>
      <name val="SVNtimes new roman"/>
      <family val="2"/>
    </font>
    <font>
      <sz val="12"/>
      <name val="VNtimes New Roman"/>
      <family val="2"/>
    </font>
    <font>
      <sz val="10"/>
      <name val="AngsanaUPC"/>
      <family val="1"/>
    </font>
    <font>
      <sz val="10"/>
      <name val="??"/>
      <family val="3"/>
      <charset val="129"/>
    </font>
    <font>
      <sz val="12"/>
      <name val="????"/>
      <family val="1"/>
      <charset val="136"/>
    </font>
    <font>
      <sz val="12"/>
      <name val="|??¢¥¢¬¨Ï"/>
      <family val="1"/>
      <charset val="129"/>
    </font>
    <font>
      <sz val="14"/>
      <name val="뼻뮝"/>
      <family val="3"/>
      <charset val="129"/>
    </font>
    <font>
      <sz val="10"/>
      <name val="VNI-Times"/>
    </font>
    <font>
      <sz val="10"/>
      <name val="Helv"/>
      <family val="2"/>
    </font>
    <font>
      <sz val="10"/>
      <color indexed="8"/>
      <name val="Arial"/>
      <family val="2"/>
    </font>
    <font>
      <sz val="10"/>
      <name val="MS Sans Serif"/>
      <family val="2"/>
    </font>
    <font>
      <sz val="12"/>
      <name val="???"/>
    </font>
    <font>
      <sz val="12"/>
      <name val=".VnArial"/>
      <family val="2"/>
    </font>
    <font>
      <sz val="11"/>
      <name val="‚l‚r ‚oƒSƒVƒbƒN"/>
      <family val="3"/>
      <charset val="128"/>
    </font>
    <font>
      <sz val="12"/>
      <name val="바탕체"/>
      <family val="1"/>
      <charset val="129"/>
    </font>
    <font>
      <sz val="10"/>
      <name val="Times New Roman"/>
      <family val="1"/>
    </font>
    <font>
      <sz val="14"/>
      <name val="VnTime"/>
    </font>
    <font>
      <b/>
      <u/>
      <sz val="10"/>
      <name val="VNI-Times"/>
    </font>
    <font>
      <b/>
      <sz val="10"/>
      <name val=".VnArial"/>
      <family val="2"/>
    </font>
    <font>
      <sz val="11"/>
      <color indexed="10"/>
      <name val=".VnArial Narrow"/>
      <family val="2"/>
    </font>
    <font>
      <sz val="12"/>
      <name val=".VnArial Narrow"/>
      <family val="2"/>
    </font>
    <font>
      <sz val="10"/>
      <name val="VnTimes"/>
    </font>
    <font>
      <sz val="12"/>
      <color indexed="8"/>
      <name val="¹ÙÅÁÃ¼"/>
      <family val="1"/>
      <charset val="129"/>
    </font>
    <font>
      <sz val="11"/>
      <name val="VNtimes new roman"/>
      <family val="2"/>
    </font>
    <font>
      <sz val="11"/>
      <name val="±¼¸²Ã¼"/>
      <family val="3"/>
      <charset val="129"/>
    </font>
    <font>
      <sz val="8"/>
      <name val="Times New Roman"/>
      <family val="1"/>
    </font>
    <font>
      <sz val="11"/>
      <name val="Arial"/>
      <family val="2"/>
    </font>
    <font>
      <sz val="12"/>
      <name val="¹ÙÅÁÃ¼"/>
      <charset val="129"/>
    </font>
    <font>
      <sz val="12"/>
      <name val="Tms Rmn"/>
    </font>
    <font>
      <sz val="11"/>
      <name val="µ¸¿ò"/>
      <charset val="129"/>
    </font>
    <font>
      <sz val="12"/>
      <name val="System"/>
      <family val="1"/>
      <charset val="129"/>
    </font>
    <font>
      <sz val="10"/>
      <name val="Helv"/>
    </font>
    <font>
      <b/>
      <sz val="10"/>
      <name val="Helv"/>
    </font>
    <font>
      <b/>
      <sz val="8"/>
      <color indexed="12"/>
      <name val="Arial"/>
      <family val="2"/>
    </font>
    <font>
      <sz val="8"/>
      <color indexed="8"/>
      <name val="Arial"/>
      <family val="2"/>
    </font>
    <font>
      <sz val="11"/>
      <name val="Tms Rmn"/>
    </font>
    <font>
      <b/>
      <sz val="13"/>
      <name val=".VnArial Narrow"/>
      <family val="2"/>
    </font>
    <font>
      <sz val="13"/>
      <name val=".VnTime"/>
      <family val="2"/>
    </font>
    <font>
      <sz val="12"/>
      <color indexed="8"/>
      <name val="Times New Roman"/>
      <family val="2"/>
    </font>
    <font>
      <sz val="10"/>
      <name val="MS Serif"/>
      <family val="1"/>
    </font>
    <font>
      <sz val="10"/>
      <name val="Courier"/>
      <family val="3"/>
    </font>
    <font>
      <sz val="11"/>
      <name val="VNcentury Gothic"/>
      <family val="2"/>
    </font>
    <font>
      <b/>
      <sz val="15"/>
      <name val="VNcentury Gothic"/>
      <family val="2"/>
    </font>
    <font>
      <sz val="12"/>
      <name val="SVNtimes new roman"/>
      <family val="2"/>
    </font>
    <font>
      <sz val="8"/>
      <name val="SVNtimes new roman"/>
      <family val="2"/>
    </font>
    <font>
      <sz val="10"/>
      <name val="VNI-Aptima"/>
    </font>
    <font>
      <sz val="10"/>
      <name val="SVNtimes new roman"/>
      <family val="2"/>
    </font>
    <font>
      <sz val="10"/>
      <color indexed="8"/>
      <name val="MS Sans Serif"/>
      <family val="2"/>
    </font>
    <font>
      <sz val="10"/>
      <name val="Arial CE"/>
      <charset val="238"/>
    </font>
    <font>
      <i/>
      <sz val="10"/>
      <name val="Times New Roman"/>
      <family val="1"/>
    </font>
    <font>
      <sz val="10"/>
      <color indexed="16"/>
      <name val="MS Serif"/>
      <family val="1"/>
    </font>
    <font>
      <b/>
      <sz val="16"/>
      <color indexed="16"/>
      <name val="VNbritannic"/>
      <family val="2"/>
    </font>
    <font>
      <b/>
      <sz val="18"/>
      <color indexed="12"/>
      <name val="VNbritannic"/>
      <family val="2"/>
    </font>
    <font>
      <b/>
      <sz val="18"/>
      <name val="VNnew Century Cond"/>
      <family val="2"/>
    </font>
    <font>
      <b/>
      <sz val="20"/>
      <color indexed="12"/>
      <name val="VNnew Century Cond"/>
      <family val="2"/>
    </font>
    <font>
      <b/>
      <sz val="16"/>
      <name val="VNlucida sans"/>
      <family val="2"/>
    </font>
    <font>
      <b/>
      <sz val="18"/>
      <color indexed="10"/>
      <name val="VNnew Century Cond"/>
      <family val="2"/>
    </font>
    <font>
      <b/>
      <sz val="14"/>
      <color indexed="14"/>
      <name val="VNottawa"/>
      <family val="2"/>
    </font>
    <font>
      <b/>
      <sz val="16"/>
      <color indexed="14"/>
      <name val="VNottawa"/>
      <family val="2"/>
    </font>
    <font>
      <sz val="10"/>
      <name val=".VnArialH"/>
      <family val="2"/>
    </font>
    <font>
      <b/>
      <sz val="12"/>
      <name val=".VnBook-AntiquaH"/>
      <family val="2"/>
    </font>
    <font>
      <b/>
      <sz val="12"/>
      <color indexed="9"/>
      <name val="Tms Rmn"/>
    </font>
    <font>
      <b/>
      <sz val="12"/>
      <name val="Helv"/>
    </font>
    <font>
      <b/>
      <sz val="1"/>
      <color indexed="8"/>
      <name val="Courier"/>
      <family val="3"/>
    </font>
    <font>
      <b/>
      <sz val="8"/>
      <name val="MS Sans Serif"/>
      <family val="2"/>
    </font>
    <font>
      <b/>
      <sz val="10"/>
      <name val=".VnTime"/>
      <family val="2"/>
    </font>
    <font>
      <sz val="12"/>
      <name val="??"/>
      <family val="1"/>
      <charset val="129"/>
    </font>
    <font>
      <sz val="12"/>
      <name val="±¼¸²Ã¼"/>
      <family val="3"/>
      <charset val="129"/>
    </font>
    <font>
      <sz val="10"/>
      <name val="VNI-Helve"/>
    </font>
    <font>
      <u/>
      <sz val="12"/>
      <color indexed="12"/>
      <name val=".VnTime"/>
      <family val="2"/>
    </font>
    <font>
      <sz val="8"/>
      <name val="VNarial"/>
      <family val="2"/>
    </font>
    <font>
      <b/>
      <sz val="11"/>
      <name val="Helv"/>
    </font>
    <font>
      <b/>
      <i/>
      <sz val="12"/>
      <name val=".VnAristote"/>
      <family val="2"/>
    </font>
    <font>
      <sz val="7"/>
      <name val="Small Fonts"/>
      <family val="2"/>
    </font>
    <font>
      <b/>
      <sz val="12"/>
      <name val="VN-NTime"/>
    </font>
    <font>
      <sz val="14"/>
      <name val=".VnTime"/>
      <family val="2"/>
    </font>
    <font>
      <sz val="11"/>
      <name val="VNI-Aptima"/>
    </font>
    <font>
      <b/>
      <sz val="11"/>
      <name val="Arial"/>
      <family val="2"/>
    </font>
    <font>
      <sz val="12"/>
      <name val="Helv"/>
    </font>
    <font>
      <b/>
      <sz val="10"/>
      <name val="MS Sans Serif"/>
      <family val="2"/>
    </font>
    <font>
      <sz val="11"/>
      <name val="VNswitzerlandCondLight"/>
      <family val="2"/>
    </font>
    <font>
      <sz val="8"/>
      <name val="Wingdings"/>
      <charset val="2"/>
    </font>
    <font>
      <sz val="8"/>
      <name val="Helv"/>
    </font>
    <font>
      <b/>
      <sz val="12"/>
      <color indexed="8"/>
      <name val="Arial"/>
      <family val="2"/>
    </font>
    <font>
      <b/>
      <i/>
      <sz val="12"/>
      <color indexed="8"/>
      <name val="Arial"/>
      <family val="2"/>
    </font>
    <font>
      <sz val="12"/>
      <color indexed="8"/>
      <name val="Arial"/>
      <family val="2"/>
    </font>
    <font>
      <i/>
      <sz val="12"/>
      <color indexed="8"/>
      <name val="Arial"/>
      <family val="2"/>
    </font>
    <font>
      <sz val="19"/>
      <color indexed="48"/>
      <name val="Arial"/>
      <family val="2"/>
    </font>
    <font>
      <sz val="12"/>
      <color indexed="14"/>
      <name val="Arial"/>
      <family val="2"/>
    </font>
    <font>
      <sz val="11"/>
      <name val="3C_Times_T"/>
    </font>
    <font>
      <u/>
      <sz val="10"/>
      <color indexed="12"/>
      <name val="Arial"/>
      <family val="2"/>
    </font>
    <font>
      <sz val="8"/>
      <name val="MS Sans Serif"/>
      <family val="2"/>
    </font>
    <font>
      <b/>
      <sz val="10.5"/>
      <name val=".VnAvantH"/>
      <family val="2"/>
    </font>
    <font>
      <sz val="10"/>
      <name val="3C_Times_T"/>
    </font>
    <font>
      <sz val="10"/>
      <name val="VNbook-Antiqua"/>
    </font>
    <font>
      <sz val="11"/>
      <color indexed="32"/>
      <name val="VNI-Times"/>
    </font>
    <font>
      <b/>
      <sz val="8"/>
      <color indexed="8"/>
      <name val="Helv"/>
    </font>
    <font>
      <sz val="10"/>
      <name val="Symbol"/>
      <family val="1"/>
      <charset val="2"/>
    </font>
    <font>
      <b/>
      <sz val="10"/>
      <name val="VNI-Univer"/>
    </font>
    <font>
      <b/>
      <sz val="12"/>
      <name val=".VnTime"/>
      <family val="2"/>
    </font>
    <font>
      <sz val="10"/>
      <name val="VnTime"/>
    </font>
    <font>
      <b/>
      <u val="double"/>
      <sz val="12"/>
      <color indexed="12"/>
      <name val=".VnBahamasB"/>
      <family val="2"/>
    </font>
    <font>
      <b/>
      <i/>
      <u/>
      <sz val="12"/>
      <name val=".VnTimeH"/>
      <family val="2"/>
    </font>
    <font>
      <sz val="10"/>
      <name val=".VnArial Narrow"/>
      <family val="2"/>
    </font>
    <font>
      <sz val="9.5"/>
      <name val=".VnBlackH"/>
      <family val="2"/>
    </font>
    <font>
      <b/>
      <sz val="10"/>
      <name val=".VnBahamasBH"/>
      <family val="2"/>
    </font>
    <font>
      <b/>
      <sz val="11"/>
      <name val=".VnArialH"/>
      <family val="2"/>
    </font>
    <font>
      <b/>
      <sz val="10"/>
      <name val=".VnArialH"/>
      <family val="2"/>
    </font>
    <font>
      <b/>
      <sz val="12"/>
      <name val="VNI-Times"/>
    </font>
    <font>
      <sz val="11"/>
      <name val=".VnAvant"/>
      <family val="2"/>
    </font>
    <font>
      <b/>
      <sz val="13"/>
      <color indexed="8"/>
      <name val=".VnTimeH"/>
      <family val="2"/>
    </font>
    <font>
      <sz val="10"/>
      <name val=".VnAvant"/>
      <family val="2"/>
    </font>
    <font>
      <sz val="8"/>
      <name val="VNI-Helve"/>
    </font>
    <font>
      <sz val="10"/>
      <name val="VNtimes new roman"/>
      <family val="2"/>
    </font>
    <font>
      <sz val="14"/>
      <name val="VnTime"/>
      <family val="2"/>
    </font>
    <font>
      <sz val="8"/>
      <name val=".VnTime"/>
      <family val="2"/>
    </font>
    <font>
      <b/>
      <sz val="8"/>
      <name val="VN Helvetica"/>
    </font>
    <font>
      <sz val="9"/>
      <name val=".VnTime"/>
      <family val="2"/>
    </font>
    <font>
      <b/>
      <sz val="10"/>
      <name val="VN AvantGBook"/>
    </font>
    <font>
      <b/>
      <sz val="16"/>
      <name val=".VnTime"/>
      <family val="2"/>
    </font>
    <font>
      <b/>
      <i/>
      <sz val="12"/>
      <name val=".VnTime"/>
      <family val="2"/>
    </font>
    <font>
      <sz val="10"/>
      <name val="명조"/>
      <family val="3"/>
      <charset val="129"/>
    </font>
    <font>
      <u/>
      <sz val="12"/>
      <color indexed="12"/>
      <name val="Times New Roman"/>
      <family val="1"/>
    </font>
    <font>
      <u/>
      <sz val="12"/>
      <color indexed="36"/>
      <name val="Times New Roman"/>
      <family val="1"/>
    </font>
    <font>
      <i/>
      <sz val="12"/>
      <name val="Times New Roman"/>
      <family val="1"/>
    </font>
    <font>
      <sz val="10"/>
      <name val="Arial"/>
      <family val="2"/>
    </font>
    <font>
      <sz val="10"/>
      <name val="VNarial"/>
      <family val="2"/>
    </font>
    <font>
      <sz val="12"/>
      <name val="Arial"/>
      <family val="2"/>
    </font>
    <font>
      <sz val="8"/>
      <color indexed="8"/>
      <name val="Times New Roman"/>
      <family val="1"/>
    </font>
    <font>
      <b/>
      <sz val="14"/>
      <name val="Times New Roman"/>
      <family val="1"/>
    </font>
    <font>
      <b/>
      <i/>
      <sz val="10"/>
      <color indexed="8"/>
      <name val="Times New Roman"/>
      <family val="1"/>
    </font>
    <font>
      <b/>
      <sz val="8"/>
      <name val="Times New Roman"/>
      <family val="1"/>
    </font>
    <font>
      <sz val="12"/>
      <name val="Arial"/>
      <family val="2"/>
    </font>
    <font>
      <sz val="10"/>
      <name val="Arial"/>
      <family val="2"/>
      <charset val="163"/>
    </font>
    <font>
      <sz val="11"/>
      <name val=".VnTime"/>
      <family val="2"/>
    </font>
    <font>
      <sz val="12"/>
      <name val=".VnTime"/>
      <family val="2"/>
    </font>
    <font>
      <b/>
      <sz val="10"/>
      <name val="Times New Roman"/>
      <family val="1"/>
    </font>
    <font>
      <sz val="10"/>
      <color theme="1"/>
      <name val=".VnTime"/>
      <family val="2"/>
    </font>
    <font>
      <sz val="11"/>
      <color theme="1"/>
      <name val="Calibri"/>
      <family val="2"/>
      <scheme val="minor"/>
    </font>
    <font>
      <sz val="11"/>
      <color theme="1"/>
      <name val="Arial"/>
      <family val="2"/>
    </font>
    <font>
      <sz val="14"/>
      <color theme="1"/>
      <name val="Times New Roman"/>
      <family val="2"/>
    </font>
    <font>
      <sz val="11"/>
      <color theme="1"/>
      <name val="Calibri"/>
      <family val="2"/>
    </font>
    <font>
      <b/>
      <sz val="11"/>
      <color theme="1"/>
      <name val="Calibri"/>
      <family val="2"/>
      <scheme val="minor"/>
    </font>
    <font>
      <sz val="8"/>
      <color theme="1"/>
      <name val="Times New Roman"/>
      <family val="1"/>
    </font>
    <font>
      <b/>
      <sz val="8"/>
      <color theme="1"/>
      <name val="Times New Roman"/>
      <family val="1"/>
    </font>
    <font>
      <b/>
      <sz val="12"/>
      <color theme="1"/>
      <name val="Calibri"/>
      <family val="2"/>
      <scheme val="minor"/>
    </font>
    <font>
      <sz val="12"/>
      <color theme="1"/>
      <name val="Times New Roman"/>
      <family val="1"/>
    </font>
    <font>
      <sz val="12"/>
      <color rgb="FFFF0000"/>
      <name val="Times New Roman"/>
      <family val="1"/>
    </font>
    <font>
      <sz val="10"/>
      <color theme="1"/>
      <name val="Times New Roman"/>
      <family val="1"/>
    </font>
    <font>
      <b/>
      <sz val="10"/>
      <color theme="1"/>
      <name val="Times New Roman"/>
      <family val="1"/>
    </font>
    <font>
      <sz val="10"/>
      <color rgb="FFFF0000"/>
      <name val="Times New Roman"/>
      <family val="1"/>
    </font>
    <font>
      <sz val="11"/>
      <color rgb="FFFF0000"/>
      <name val="Times New Roman"/>
      <family val="1"/>
    </font>
    <font>
      <sz val="10"/>
      <color rgb="FFFF0000"/>
      <name val="Times New Roman"/>
      <family val="1"/>
      <charset val="163"/>
    </font>
    <font>
      <b/>
      <sz val="11"/>
      <color rgb="FFFF0000"/>
      <name val="Calibri"/>
      <family val="2"/>
      <scheme val="minor"/>
    </font>
    <font>
      <b/>
      <sz val="10"/>
      <color rgb="FFFF0000"/>
      <name val="Calibri"/>
      <family val="2"/>
      <scheme val="minor"/>
    </font>
    <font>
      <b/>
      <i/>
      <sz val="10"/>
      <name val="Times New Roman"/>
      <family val="1"/>
    </font>
    <font>
      <sz val="11"/>
      <name val="Calibri"/>
      <family val="2"/>
      <scheme val="minor"/>
    </font>
    <font>
      <sz val="11"/>
      <name val="Times New Roman"/>
      <family val="1"/>
      <charset val="163"/>
    </font>
    <font>
      <b/>
      <sz val="11"/>
      <name val="Calibri"/>
      <family val="2"/>
      <scheme val="minor"/>
    </font>
    <font>
      <sz val="11"/>
      <name val="Times New Roman"/>
      <family val="1"/>
    </font>
    <font>
      <i/>
      <sz val="11"/>
      <name val="Times New Roman"/>
      <family val="1"/>
      <charset val="163"/>
    </font>
    <font>
      <sz val="10"/>
      <name val="Calibri"/>
      <family val="2"/>
      <scheme val="minor"/>
    </font>
    <font>
      <sz val="10"/>
      <name val="Times New Roman"/>
      <family val="1"/>
      <charset val="163"/>
    </font>
    <font>
      <b/>
      <sz val="10"/>
      <name val="Calibri"/>
      <family val="2"/>
      <scheme val="minor"/>
    </font>
    <font>
      <i/>
      <sz val="10"/>
      <name val="Times New Roman"/>
      <family val="1"/>
      <charset val="163"/>
    </font>
  </fonts>
  <fills count="52">
    <fill>
      <patternFill patternType="none"/>
    </fill>
    <fill>
      <patternFill patternType="gray125"/>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65"/>
        <bgColor indexed="64"/>
      </patternFill>
    </fill>
    <fill>
      <patternFill patternType="solid">
        <fgColor indexed="40"/>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43"/>
      </patternFill>
    </fill>
    <fill>
      <patternFill patternType="solid">
        <fgColor indexed="9"/>
        <bgColor indexed="64"/>
      </patternFill>
    </fill>
    <fill>
      <patternFill patternType="darkVertica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41"/>
        <bgColor indexed="64"/>
      </patternFill>
    </fill>
    <fill>
      <patternFill patternType="solid">
        <fgColor indexed="35"/>
        <bgColor indexed="64"/>
      </patternFill>
    </fill>
    <fill>
      <patternFill patternType="gray125">
        <fgColor indexed="15"/>
      </patternFill>
    </fill>
    <fill>
      <patternFill patternType="solid">
        <fgColor indexed="26"/>
        <bgColor indexed="9"/>
      </patternFill>
    </fill>
    <fill>
      <patternFill patternType="solid">
        <fgColor indexed="9"/>
        <bgColor indexed="10"/>
      </patternFill>
    </fill>
    <fill>
      <patternFill patternType="solid">
        <fgColor theme="0"/>
        <bgColor indexed="64"/>
      </patternFill>
    </fill>
    <fill>
      <patternFill patternType="solid">
        <fgColor rgb="FFFFFF0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uble">
        <color indexed="64"/>
      </top>
      <bottom style="hair">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bottom style="thin">
        <color indexed="64"/>
      </bottom>
      <diagonal/>
    </border>
    <border>
      <left/>
      <right style="double">
        <color indexed="64"/>
      </right>
      <top/>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ck">
        <color indexed="64"/>
      </left>
      <right/>
      <top style="thick">
        <color indexed="64"/>
      </top>
      <bottom/>
      <diagonal/>
    </border>
    <border>
      <left style="thin">
        <color indexed="22"/>
      </left>
      <right style="thin">
        <color indexed="22"/>
      </right>
      <top style="thin">
        <color indexed="22"/>
      </top>
      <bottom style="thin">
        <color indexed="22"/>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8"/>
      </top>
      <bottom style="thin">
        <color indexed="64"/>
      </bottom>
      <diagonal/>
    </border>
    <border>
      <left/>
      <right/>
      <top/>
      <bottom style="double">
        <color indexed="5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right/>
      <top style="medium">
        <color indexed="64"/>
      </top>
      <bottom/>
      <diagonal/>
    </border>
    <border>
      <left style="thin">
        <color indexed="64"/>
      </left>
      <right style="thin">
        <color indexed="64"/>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right/>
      <top style="double">
        <color indexed="64"/>
      </top>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style="hair">
        <color indexed="64"/>
      </top>
      <bottom style="double">
        <color indexed="64"/>
      </bottom>
      <diagonal/>
    </border>
    <border>
      <left/>
      <right/>
      <top style="thin">
        <color indexed="62"/>
      </top>
      <bottom style="double">
        <color indexed="62"/>
      </bottom>
      <diagonal/>
    </border>
    <border>
      <left/>
      <right style="medium">
        <color indexed="0"/>
      </right>
      <top/>
      <bottom/>
      <diagonal/>
    </border>
    <border>
      <left style="medium">
        <color indexed="64"/>
      </left>
      <right style="thin">
        <color indexed="64"/>
      </right>
      <top/>
      <bottom/>
      <diagonal/>
    </border>
    <border>
      <left style="hair">
        <color indexed="13"/>
      </left>
      <right style="hair">
        <color indexed="13"/>
      </right>
      <top style="hair">
        <color indexed="13"/>
      </top>
      <bottom style="hair">
        <color indexed="13"/>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935">
    <xf numFmtId="0" fontId="0" fillId="0" borderId="0"/>
    <xf numFmtId="185" fontId="76" fillId="0" borderId="0" applyFont="0" applyFill="0" applyBorder="0" applyAlignment="0" applyProtection="0"/>
    <xf numFmtId="0" fontId="24" fillId="0" borderId="0" applyNumberFormat="0" applyFill="0" applyBorder="0" applyAlignment="0" applyProtection="0"/>
    <xf numFmtId="0" fontId="77" fillId="0" borderId="0"/>
    <xf numFmtId="3" fontId="78" fillId="0" borderId="1"/>
    <xf numFmtId="186" fontId="79" fillId="0" borderId="2">
      <alignment horizontal="center"/>
      <protection hidden="1"/>
    </xf>
    <xf numFmtId="186" fontId="79" fillId="0" borderId="2">
      <alignment horizontal="center"/>
      <protection hidden="1"/>
    </xf>
    <xf numFmtId="181" fontId="80" fillId="0" borderId="3" applyFont="0" applyBorder="0"/>
    <xf numFmtId="166" fontId="4" fillId="0" borderId="0" applyFont="0" applyFill="0" applyBorder="0" applyAlignment="0" applyProtection="0"/>
    <xf numFmtId="0" fontId="81" fillId="0" borderId="0" applyFont="0" applyFill="0" applyBorder="0" applyAlignment="0" applyProtection="0"/>
    <xf numFmtId="167" fontId="4" fillId="0" borderId="0" applyFont="0" applyFill="0" applyBorder="0" applyAlignment="0" applyProtection="0"/>
    <xf numFmtId="0" fontId="22" fillId="0" borderId="0" applyNumberFormat="0" applyFill="0" applyBorder="0" applyAlignment="0" applyProtection="0"/>
    <xf numFmtId="187" fontId="81" fillId="0" borderId="0" applyFont="0" applyFill="0" applyBorder="0" applyAlignment="0" applyProtection="0"/>
    <xf numFmtId="0" fontId="82" fillId="0" borderId="4"/>
    <xf numFmtId="188" fontId="81" fillId="0" borderId="0" applyFont="0" applyFill="0" applyBorder="0" applyAlignment="0" applyProtection="0"/>
    <xf numFmtId="168" fontId="83" fillId="0" borderId="0" applyFont="0" applyFill="0" applyBorder="0" applyAlignment="0" applyProtection="0"/>
    <xf numFmtId="178" fontId="83" fillId="0" borderId="0" applyFont="0" applyFill="0" applyBorder="0" applyAlignment="0" applyProtection="0"/>
    <xf numFmtId="178" fontId="5" fillId="0" borderId="0" applyFont="0" applyFill="0" applyBorder="0" applyAlignment="0" applyProtection="0"/>
    <xf numFmtId="169" fontId="7" fillId="0" borderId="0" applyFont="0" applyFill="0" applyBorder="0" applyAlignment="0" applyProtection="0"/>
    <xf numFmtId="0" fontId="81" fillId="0" borderId="0" applyFont="0" applyFill="0" applyBorder="0" applyAlignment="0" applyProtection="0"/>
    <xf numFmtId="0" fontId="22" fillId="0" borderId="0" applyFont="0" applyFill="0" applyBorder="0" applyAlignment="0" applyProtection="0"/>
    <xf numFmtId="0" fontId="22" fillId="0" borderId="0" applyFont="0" applyFill="0" applyBorder="0" applyAlignment="0" applyProtection="0"/>
    <xf numFmtId="0" fontId="84" fillId="0" borderId="0"/>
    <xf numFmtId="40" fontId="85" fillId="0" borderId="0" applyFont="0" applyFill="0" applyBorder="0" applyAlignment="0" applyProtection="0"/>
    <xf numFmtId="38" fontId="85" fillId="0" borderId="0" applyFont="0" applyFill="0" applyBorder="0" applyAlignment="0" applyProtection="0"/>
    <xf numFmtId="0" fontId="22" fillId="0" borderId="0" applyNumberFormat="0" applyFill="0" applyBorder="0" applyAlignment="0" applyProtection="0"/>
    <xf numFmtId="168" fontId="24" fillId="0" borderId="0" applyFont="0" applyFill="0" applyBorder="0" applyAlignment="0" applyProtection="0"/>
    <xf numFmtId="0" fontId="22" fillId="0" borderId="0"/>
    <xf numFmtId="42" fontId="86" fillId="0" borderId="0" applyFont="0" applyFill="0" applyBorder="0" applyAlignment="0" applyProtection="0"/>
    <xf numFmtId="0" fontId="87" fillId="0" borderId="0"/>
    <xf numFmtId="189" fontId="24" fillId="0" borderId="0" applyFont="0" applyFill="0" applyBorder="0" applyAlignment="0" applyProtection="0"/>
    <xf numFmtId="42" fontId="86" fillId="0" borderId="0" applyFont="0" applyFill="0" applyBorder="0" applyAlignment="0" applyProtection="0"/>
    <xf numFmtId="0" fontId="87" fillId="0" borderId="0"/>
    <xf numFmtId="42" fontId="86" fillId="0" borderId="0" applyFont="0" applyFill="0" applyBorder="0" applyAlignment="0" applyProtection="0"/>
    <xf numFmtId="0" fontId="88" fillId="0" borderId="0">
      <alignment vertical="top"/>
    </xf>
    <xf numFmtId="0" fontId="25" fillId="0" borderId="0" applyNumberFormat="0" applyFill="0" applyBorder="0" applyAlignment="0" applyProtection="0"/>
    <xf numFmtId="190" fontId="86" fillId="0" borderId="0" applyFont="0" applyFill="0" applyBorder="0" applyAlignment="0" applyProtection="0"/>
    <xf numFmtId="0" fontId="25" fillId="0" borderId="0" applyNumberFormat="0" applyFill="0" applyBorder="0" applyAlignment="0" applyProtection="0"/>
    <xf numFmtId="0" fontId="89"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87" fillId="0" borderId="0"/>
    <xf numFmtId="0" fontId="25" fillId="0" borderId="0" applyNumberFormat="0" applyFill="0" applyBorder="0" applyAlignment="0" applyProtection="0"/>
    <xf numFmtId="0" fontId="87" fillId="0" borderId="0"/>
    <xf numFmtId="0" fontId="87" fillId="0" borderId="0"/>
    <xf numFmtId="0" fontId="89" fillId="0" borderId="0" applyFont="0" applyFill="0" applyBorder="0" applyAlignment="0" applyProtection="0"/>
    <xf numFmtId="0" fontId="87" fillId="0" borderId="0"/>
    <xf numFmtId="0" fontId="89" fillId="0" borderId="0" applyFont="0" applyFill="0" applyBorder="0" applyAlignment="0" applyProtection="0"/>
    <xf numFmtId="0" fontId="25" fillId="0" borderId="0" applyNumberFormat="0" applyFill="0" applyBorder="0" applyAlignment="0" applyProtection="0"/>
    <xf numFmtId="42" fontId="86" fillId="0" borderId="0" applyFont="0" applyFill="0" applyBorder="0" applyAlignment="0" applyProtection="0"/>
    <xf numFmtId="42" fontId="86" fillId="0" borderId="0" applyFont="0" applyFill="0" applyBorder="0" applyAlignment="0" applyProtection="0"/>
    <xf numFmtId="0" fontId="87" fillId="0" borderId="0"/>
    <xf numFmtId="0" fontId="87" fillId="0" borderId="0"/>
    <xf numFmtId="0" fontId="25" fillId="0" borderId="0" applyNumberFormat="0" applyFill="0" applyBorder="0" applyAlignment="0" applyProtection="0"/>
    <xf numFmtId="42" fontId="86" fillId="0" borderId="0" applyFont="0" applyFill="0" applyBorder="0" applyAlignment="0" applyProtection="0"/>
    <xf numFmtId="0" fontId="3" fillId="0" borderId="0"/>
    <xf numFmtId="0" fontId="89"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2" fontId="86" fillId="0" borderId="0" applyFont="0" applyFill="0" applyBorder="0" applyAlignment="0" applyProtection="0"/>
    <xf numFmtId="0" fontId="25" fillId="0" borderId="0" applyNumberFormat="0" applyFill="0" applyBorder="0" applyAlignment="0" applyProtection="0"/>
    <xf numFmtId="0" fontId="89" fillId="0" borderId="0" applyFont="0" applyFill="0" applyBorder="0" applyAlignment="0" applyProtection="0"/>
    <xf numFmtId="0" fontId="87" fillId="0" borderId="0"/>
    <xf numFmtId="0" fontId="87" fillId="0" borderId="0"/>
    <xf numFmtId="0" fontId="87" fillId="0" borderId="0"/>
    <xf numFmtId="0" fontId="89" fillId="0" borderId="0"/>
    <xf numFmtId="0" fontId="89" fillId="0" borderId="0"/>
    <xf numFmtId="0" fontId="87" fillId="0" borderId="0"/>
    <xf numFmtId="42" fontId="86" fillId="0" borderId="0" applyFont="0" applyFill="0" applyBorder="0" applyAlignment="0" applyProtection="0"/>
    <xf numFmtId="0" fontId="25" fillId="0" borderId="0" applyNumberFormat="0" applyFill="0" applyBorder="0" applyAlignment="0" applyProtection="0"/>
    <xf numFmtId="42" fontId="86" fillId="0" borderId="0" applyFont="0" applyFill="0" applyBorder="0" applyAlignment="0" applyProtection="0"/>
    <xf numFmtId="179" fontId="76" fillId="0" borderId="0" applyFont="0" applyFill="0" applyBorder="0" applyAlignment="0" applyProtection="0"/>
    <xf numFmtId="179" fontId="76" fillId="0" borderId="0" applyFont="0" applyFill="0" applyBorder="0" applyAlignment="0" applyProtection="0"/>
    <xf numFmtId="191" fontId="76" fillId="0" borderId="0" applyFont="0" applyFill="0" applyBorder="0" applyAlignment="0" applyProtection="0"/>
    <xf numFmtId="185" fontId="76" fillId="0" borderId="0" applyFont="0" applyFill="0" applyBorder="0" applyAlignment="0" applyProtection="0"/>
    <xf numFmtId="178" fontId="76" fillId="0" borderId="0" applyFont="0" applyFill="0" applyBorder="0" applyAlignment="0" applyProtection="0"/>
    <xf numFmtId="192"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92"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92" fontId="86" fillId="0" borderId="0" applyFont="0" applyFill="0" applyBorder="0" applyAlignment="0" applyProtection="0"/>
    <xf numFmtId="43" fontId="86" fillId="0" borderId="0" applyFont="0" applyFill="0" applyBorder="0" applyAlignment="0" applyProtection="0"/>
    <xf numFmtId="192" fontId="86" fillId="0" borderId="0" applyFont="0" applyFill="0" applyBorder="0" applyAlignment="0" applyProtection="0"/>
    <xf numFmtId="43" fontId="86" fillId="0" borderId="0" applyFont="0" applyFill="0" applyBorder="0" applyAlignment="0" applyProtection="0"/>
    <xf numFmtId="193" fontId="86" fillId="0" borderId="0" applyFont="0" applyFill="0" applyBorder="0" applyAlignment="0" applyProtection="0"/>
    <xf numFmtId="194" fontId="86" fillId="0" borderId="0" applyFont="0" applyFill="0" applyBorder="0" applyAlignment="0" applyProtection="0"/>
    <xf numFmtId="43" fontId="86" fillId="0" borderId="0" applyFont="0" applyFill="0" applyBorder="0" applyAlignment="0" applyProtection="0"/>
    <xf numFmtId="168" fontId="76" fillId="0" borderId="0" applyFont="0" applyFill="0" applyBorder="0" applyAlignment="0" applyProtection="0"/>
    <xf numFmtId="42" fontId="86" fillId="0" borderId="0" applyFont="0" applyFill="0" applyBorder="0" applyAlignment="0" applyProtection="0"/>
    <xf numFmtId="42" fontId="86" fillId="0" borderId="0" applyFont="0" applyFill="0" applyBorder="0" applyAlignment="0" applyProtection="0"/>
    <xf numFmtId="195" fontId="86" fillId="0" borderId="0" applyFont="0" applyFill="0" applyBorder="0" applyAlignment="0" applyProtection="0"/>
    <xf numFmtId="196" fontId="76" fillId="0" borderId="0" applyFont="0" applyFill="0" applyBorder="0" applyAlignment="0" applyProtection="0"/>
    <xf numFmtId="196" fontId="86" fillId="0" borderId="0" applyFont="0" applyFill="0" applyBorder="0" applyAlignment="0" applyProtection="0"/>
    <xf numFmtId="197" fontId="86" fillId="0" borderId="0" applyFont="0" applyFill="0" applyBorder="0" applyAlignment="0" applyProtection="0"/>
    <xf numFmtId="190" fontId="86" fillId="0" borderId="0" applyFont="0" applyFill="0" applyBorder="0" applyAlignment="0" applyProtection="0"/>
    <xf numFmtId="192"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92"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92" fontId="86" fillId="0" borderId="0" applyFont="0" applyFill="0" applyBorder="0" applyAlignment="0" applyProtection="0"/>
    <xf numFmtId="43" fontId="86" fillId="0" borderId="0" applyFont="0" applyFill="0" applyBorder="0" applyAlignment="0" applyProtection="0"/>
    <xf numFmtId="192" fontId="86" fillId="0" borderId="0" applyFont="0" applyFill="0" applyBorder="0" applyAlignment="0" applyProtection="0"/>
    <xf numFmtId="43" fontId="86" fillId="0" borderId="0" applyFont="0" applyFill="0" applyBorder="0" applyAlignment="0" applyProtection="0"/>
    <xf numFmtId="193" fontId="86" fillId="0" borderId="0" applyFont="0" applyFill="0" applyBorder="0" applyAlignment="0" applyProtection="0"/>
    <xf numFmtId="178" fontId="76" fillId="0" borderId="0" applyFont="0" applyFill="0" applyBorder="0" applyAlignment="0" applyProtection="0"/>
    <xf numFmtId="194" fontId="86" fillId="0" borderId="0" applyFont="0" applyFill="0" applyBorder="0" applyAlignment="0" applyProtection="0"/>
    <xf numFmtId="43" fontId="86" fillId="0" borderId="0" applyFont="0" applyFill="0" applyBorder="0" applyAlignment="0" applyProtection="0"/>
    <xf numFmtId="189" fontId="86" fillId="0" borderId="0" applyFont="0" applyFill="0" applyBorder="0" applyAlignment="0" applyProtection="0"/>
    <xf numFmtId="164" fontId="86" fillId="0" borderId="0" applyFont="0" applyFill="0" applyBorder="0" applyAlignment="0" applyProtection="0"/>
    <xf numFmtId="164" fontId="86" fillId="0" borderId="0" applyFont="0" applyFill="0" applyBorder="0" applyAlignment="0" applyProtection="0"/>
    <xf numFmtId="189" fontId="86" fillId="0" borderId="0" applyFont="0" applyFill="0" applyBorder="0" applyAlignment="0" applyProtection="0"/>
    <xf numFmtId="164" fontId="86" fillId="0" borderId="0" applyFont="0" applyFill="0" applyBorder="0" applyAlignment="0" applyProtection="0"/>
    <xf numFmtId="164" fontId="86" fillId="0" borderId="0" applyFont="0" applyFill="0" applyBorder="0" applyAlignment="0" applyProtection="0"/>
    <xf numFmtId="189" fontId="86" fillId="0" borderId="0" applyFont="0" applyFill="0" applyBorder="0" applyAlignment="0" applyProtection="0"/>
    <xf numFmtId="41" fontId="86" fillId="0" borderId="0" applyFont="0" applyFill="0" applyBorder="0" applyAlignment="0" applyProtection="0"/>
    <xf numFmtId="189" fontId="86" fillId="0" borderId="0" applyFont="0" applyFill="0" applyBorder="0" applyAlignment="0" applyProtection="0"/>
    <xf numFmtId="41" fontId="86" fillId="0" borderId="0" applyFont="0" applyFill="0" applyBorder="0" applyAlignment="0" applyProtection="0"/>
    <xf numFmtId="198" fontId="86" fillId="0" borderId="0" applyFont="0" applyFill="0" applyBorder="0" applyAlignment="0" applyProtection="0"/>
    <xf numFmtId="199" fontId="86" fillId="0" borderId="0" applyFont="0" applyFill="0" applyBorder="0" applyAlignment="0" applyProtection="0"/>
    <xf numFmtId="41" fontId="86" fillId="0" borderId="0" applyFont="0" applyFill="0" applyBorder="0" applyAlignment="0" applyProtection="0"/>
    <xf numFmtId="42" fontId="86" fillId="0" borderId="0" applyFont="0" applyFill="0" applyBorder="0" applyAlignment="0" applyProtection="0"/>
    <xf numFmtId="195" fontId="86" fillId="0" borderId="0" applyFont="0" applyFill="0" applyBorder="0" applyAlignment="0" applyProtection="0"/>
    <xf numFmtId="196" fontId="76" fillId="0" borderId="0" applyFont="0" applyFill="0" applyBorder="0" applyAlignment="0" applyProtection="0"/>
    <xf numFmtId="196" fontId="86" fillId="0" borderId="0" applyFont="0" applyFill="0" applyBorder="0" applyAlignment="0" applyProtection="0"/>
    <xf numFmtId="197" fontId="86" fillId="0" borderId="0" applyFont="0" applyFill="0" applyBorder="0" applyAlignment="0" applyProtection="0"/>
    <xf numFmtId="168" fontId="76" fillId="0" borderId="0" applyFont="0" applyFill="0" applyBorder="0" applyAlignment="0" applyProtection="0"/>
    <xf numFmtId="190" fontId="86" fillId="0" borderId="0" applyFont="0" applyFill="0" applyBorder="0" applyAlignment="0" applyProtection="0"/>
    <xf numFmtId="178" fontId="76" fillId="0" borderId="0" applyFont="0" applyFill="0" applyBorder="0" applyAlignment="0" applyProtection="0"/>
    <xf numFmtId="189" fontId="86" fillId="0" borderId="0" applyFont="0" applyFill="0" applyBorder="0" applyAlignment="0" applyProtection="0"/>
    <xf numFmtId="164" fontId="86" fillId="0" borderId="0" applyFont="0" applyFill="0" applyBorder="0" applyAlignment="0" applyProtection="0"/>
    <xf numFmtId="164" fontId="86" fillId="0" borderId="0" applyFont="0" applyFill="0" applyBorder="0" applyAlignment="0" applyProtection="0"/>
    <xf numFmtId="189" fontId="86" fillId="0" borderId="0" applyFont="0" applyFill="0" applyBorder="0" applyAlignment="0" applyProtection="0"/>
    <xf numFmtId="164" fontId="86" fillId="0" borderId="0" applyFont="0" applyFill="0" applyBorder="0" applyAlignment="0" applyProtection="0"/>
    <xf numFmtId="164" fontId="86" fillId="0" borderId="0" applyFont="0" applyFill="0" applyBorder="0" applyAlignment="0" applyProtection="0"/>
    <xf numFmtId="189" fontId="86" fillId="0" borderId="0" applyFont="0" applyFill="0" applyBorder="0" applyAlignment="0" applyProtection="0"/>
    <xf numFmtId="41" fontId="86" fillId="0" borderId="0" applyFont="0" applyFill="0" applyBorder="0" applyAlignment="0" applyProtection="0"/>
    <xf numFmtId="189" fontId="86" fillId="0" borderId="0" applyFont="0" applyFill="0" applyBorder="0" applyAlignment="0" applyProtection="0"/>
    <xf numFmtId="41" fontId="86" fillId="0" borderId="0" applyFont="0" applyFill="0" applyBorder="0" applyAlignment="0" applyProtection="0"/>
    <xf numFmtId="198" fontId="86" fillId="0" borderId="0" applyFont="0" applyFill="0" applyBorder="0" applyAlignment="0" applyProtection="0"/>
    <xf numFmtId="199" fontId="86" fillId="0" borderId="0" applyFont="0" applyFill="0" applyBorder="0" applyAlignment="0" applyProtection="0"/>
    <xf numFmtId="41" fontId="86" fillId="0" borderId="0" applyFont="0" applyFill="0" applyBorder="0" applyAlignment="0" applyProtection="0"/>
    <xf numFmtId="192"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92"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92" fontId="86" fillId="0" borderId="0" applyFont="0" applyFill="0" applyBorder="0" applyAlignment="0" applyProtection="0"/>
    <xf numFmtId="43" fontId="86" fillId="0" borderId="0" applyFont="0" applyFill="0" applyBorder="0" applyAlignment="0" applyProtection="0"/>
    <xf numFmtId="192" fontId="86" fillId="0" borderId="0" applyFont="0" applyFill="0" applyBorder="0" applyAlignment="0" applyProtection="0"/>
    <xf numFmtId="43" fontId="86" fillId="0" borderId="0" applyFont="0" applyFill="0" applyBorder="0" applyAlignment="0" applyProtection="0"/>
    <xf numFmtId="193" fontId="86" fillId="0" borderId="0" applyFont="0" applyFill="0" applyBorder="0" applyAlignment="0" applyProtection="0"/>
    <xf numFmtId="194" fontId="86" fillId="0" borderId="0" applyFont="0" applyFill="0" applyBorder="0" applyAlignment="0" applyProtection="0"/>
    <xf numFmtId="43" fontId="86" fillId="0" borderId="0" applyFont="0" applyFill="0" applyBorder="0" applyAlignment="0" applyProtection="0"/>
    <xf numFmtId="168" fontId="76" fillId="0" borderId="0" applyFont="0" applyFill="0" applyBorder="0" applyAlignment="0" applyProtection="0"/>
    <xf numFmtId="179" fontId="76" fillId="0" borderId="0" applyFont="0" applyFill="0" applyBorder="0" applyAlignment="0" applyProtection="0"/>
    <xf numFmtId="179" fontId="76" fillId="0" borderId="0" applyFont="0" applyFill="0" applyBorder="0" applyAlignment="0" applyProtection="0"/>
    <xf numFmtId="191" fontId="76" fillId="0" borderId="0" applyFont="0" applyFill="0" applyBorder="0" applyAlignment="0" applyProtection="0"/>
    <xf numFmtId="185" fontId="76"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2" fontId="86" fillId="0" borderId="0" applyFont="0" applyFill="0" applyBorder="0" applyAlignment="0" applyProtection="0"/>
    <xf numFmtId="195" fontId="86" fillId="0" borderId="0" applyFont="0" applyFill="0" applyBorder="0" applyAlignment="0" applyProtection="0"/>
    <xf numFmtId="196" fontId="76" fillId="0" borderId="0" applyFont="0" applyFill="0" applyBorder="0" applyAlignment="0" applyProtection="0"/>
    <xf numFmtId="196" fontId="86" fillId="0" borderId="0" applyFont="0" applyFill="0" applyBorder="0" applyAlignment="0" applyProtection="0"/>
    <xf numFmtId="179" fontId="76" fillId="0" borderId="0" applyFont="0" applyFill="0" applyBorder="0" applyAlignment="0" applyProtection="0"/>
    <xf numFmtId="42" fontId="86" fillId="0" borderId="0" applyFont="0" applyFill="0" applyBorder="0" applyAlignment="0" applyProtection="0"/>
    <xf numFmtId="42" fontId="86" fillId="0" borderId="0" applyFont="0" applyFill="0" applyBorder="0" applyAlignment="0" applyProtection="0"/>
    <xf numFmtId="0" fontId="87" fillId="0" borderId="0"/>
    <xf numFmtId="197" fontId="86" fillId="0" borderId="0" applyFont="0" applyFill="0" applyBorder="0" applyAlignment="0" applyProtection="0"/>
    <xf numFmtId="0" fontId="87" fillId="0" borderId="0"/>
    <xf numFmtId="0" fontId="87" fillId="0" borderId="0"/>
    <xf numFmtId="42" fontId="86" fillId="0" borderId="0" applyFont="0" applyFill="0" applyBorder="0" applyAlignment="0" applyProtection="0"/>
    <xf numFmtId="42" fontId="86" fillId="0" borderId="0" applyFont="0" applyFill="0" applyBorder="0" applyAlignment="0" applyProtection="0"/>
    <xf numFmtId="42" fontId="86" fillId="0" borderId="0" applyFont="0" applyFill="0" applyBorder="0" applyAlignment="0" applyProtection="0"/>
    <xf numFmtId="42" fontId="86" fillId="0" borderId="0" applyFont="0" applyFill="0" applyBorder="0" applyAlignment="0" applyProtection="0"/>
    <xf numFmtId="168" fontId="76" fillId="0" borderId="0" applyFont="0" applyFill="0" applyBorder="0" applyAlignment="0" applyProtection="0"/>
    <xf numFmtId="189" fontId="86" fillId="0" borderId="0" applyFont="0" applyFill="0" applyBorder="0" applyAlignment="0" applyProtection="0"/>
    <xf numFmtId="164" fontId="86" fillId="0" borderId="0" applyFont="0" applyFill="0" applyBorder="0" applyAlignment="0" applyProtection="0"/>
    <xf numFmtId="164" fontId="86" fillId="0" borderId="0" applyFont="0" applyFill="0" applyBorder="0" applyAlignment="0" applyProtection="0"/>
    <xf numFmtId="189" fontId="86" fillId="0" borderId="0" applyFont="0" applyFill="0" applyBorder="0" applyAlignment="0" applyProtection="0"/>
    <xf numFmtId="164" fontId="86" fillId="0" borderId="0" applyFont="0" applyFill="0" applyBorder="0" applyAlignment="0" applyProtection="0"/>
    <xf numFmtId="164" fontId="86" fillId="0" borderId="0" applyFont="0" applyFill="0" applyBorder="0" applyAlignment="0" applyProtection="0"/>
    <xf numFmtId="189" fontId="86" fillId="0" borderId="0" applyFont="0" applyFill="0" applyBorder="0" applyAlignment="0" applyProtection="0"/>
    <xf numFmtId="41" fontId="86" fillId="0" borderId="0" applyFont="0" applyFill="0" applyBorder="0" applyAlignment="0" applyProtection="0"/>
    <xf numFmtId="189" fontId="86" fillId="0" borderId="0" applyFont="0" applyFill="0" applyBorder="0" applyAlignment="0" applyProtection="0"/>
    <xf numFmtId="41" fontId="86" fillId="0" borderId="0" applyFont="0" applyFill="0" applyBorder="0" applyAlignment="0" applyProtection="0"/>
    <xf numFmtId="198" fontId="86" fillId="0" borderId="0" applyFont="0" applyFill="0" applyBorder="0" applyAlignment="0" applyProtection="0"/>
    <xf numFmtId="199" fontId="86" fillId="0" borderId="0" applyFont="0" applyFill="0" applyBorder="0" applyAlignment="0" applyProtection="0"/>
    <xf numFmtId="41" fontId="86" fillId="0" borderId="0" applyFont="0" applyFill="0" applyBorder="0" applyAlignment="0" applyProtection="0"/>
    <xf numFmtId="192"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92"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92" fontId="86" fillId="0" borderId="0" applyFont="0" applyFill="0" applyBorder="0" applyAlignment="0" applyProtection="0"/>
    <xf numFmtId="43" fontId="86" fillId="0" borderId="0" applyFont="0" applyFill="0" applyBorder="0" applyAlignment="0" applyProtection="0"/>
    <xf numFmtId="192" fontId="86" fillId="0" borderId="0" applyFont="0" applyFill="0" applyBorder="0" applyAlignment="0" applyProtection="0"/>
    <xf numFmtId="43" fontId="86" fillId="0" borderId="0" applyFont="0" applyFill="0" applyBorder="0" applyAlignment="0" applyProtection="0"/>
    <xf numFmtId="193" fontId="86" fillId="0" borderId="0" applyFont="0" applyFill="0" applyBorder="0" applyAlignment="0" applyProtection="0"/>
    <xf numFmtId="194" fontId="86" fillId="0" borderId="0" applyFont="0" applyFill="0" applyBorder="0" applyAlignment="0" applyProtection="0"/>
    <xf numFmtId="43" fontId="86" fillId="0" borderId="0" applyFont="0" applyFill="0" applyBorder="0" applyAlignment="0" applyProtection="0"/>
    <xf numFmtId="179" fontId="76" fillId="0" borderId="0" applyFont="0" applyFill="0" applyBorder="0" applyAlignment="0" applyProtection="0"/>
    <xf numFmtId="179" fontId="76" fillId="0" borderId="0" applyFont="0" applyFill="0" applyBorder="0" applyAlignment="0" applyProtection="0"/>
    <xf numFmtId="191" fontId="76" fillId="0" borderId="0" applyFont="0" applyFill="0" applyBorder="0" applyAlignment="0" applyProtection="0"/>
    <xf numFmtId="185" fontId="76" fillId="0" borderId="0" applyFont="0" applyFill="0" applyBorder="0" applyAlignment="0" applyProtection="0"/>
    <xf numFmtId="178" fontId="76" fillId="0" borderId="0" applyFont="0" applyFill="0" applyBorder="0" applyAlignment="0" applyProtection="0"/>
    <xf numFmtId="42" fontId="86" fillId="0" borderId="0" applyFont="0" applyFill="0" applyBorder="0" applyAlignment="0" applyProtection="0"/>
    <xf numFmtId="0" fontId="25" fillId="0" borderId="0" applyNumberFormat="0" applyFill="0" applyBorder="0" applyAlignment="0" applyProtection="0"/>
    <xf numFmtId="0" fontId="87" fillId="0" borderId="0"/>
    <xf numFmtId="0" fontId="87" fillId="0" borderId="0"/>
    <xf numFmtId="0" fontId="88" fillId="0" borderId="0">
      <alignment vertical="top"/>
    </xf>
    <xf numFmtId="0" fontId="87" fillId="0" borderId="0"/>
    <xf numFmtId="0" fontId="25" fillId="0" borderId="0" applyNumberFormat="0" applyFill="0" applyBorder="0" applyAlignment="0" applyProtection="0"/>
    <xf numFmtId="0" fontId="87" fillId="0" borderId="0"/>
    <xf numFmtId="0" fontId="25" fillId="0" borderId="0" applyNumberFormat="0" applyFill="0" applyBorder="0" applyAlignment="0" applyProtection="0"/>
    <xf numFmtId="0" fontId="87" fillId="0" borderId="0"/>
    <xf numFmtId="200" fontId="90" fillId="0" borderId="0" applyFont="0" applyFill="0" applyBorder="0" applyAlignment="0" applyProtection="0"/>
    <xf numFmtId="201" fontId="91" fillId="0" borderId="0" applyFont="0" applyFill="0" applyBorder="0" applyAlignment="0" applyProtection="0"/>
    <xf numFmtId="202" fontId="7" fillId="0" borderId="0" applyFont="0" applyFill="0" applyBorder="0" applyAlignment="0" applyProtection="0"/>
    <xf numFmtId="203" fontId="52" fillId="0" borderId="0" applyFont="0" applyFill="0" applyBorder="0" applyAlignment="0" applyProtection="0"/>
    <xf numFmtId="185" fontId="52" fillId="0" borderId="0" applyFont="0" applyFill="0" applyBorder="0" applyAlignment="0" applyProtection="0"/>
    <xf numFmtId="202" fontId="7" fillId="0" borderId="0" applyFont="0" applyFill="0" applyBorder="0" applyAlignment="0" applyProtection="0"/>
    <xf numFmtId="203" fontId="52" fillId="0" borderId="0" applyFont="0" applyFill="0" applyBorder="0" applyAlignment="0" applyProtection="0"/>
    <xf numFmtId="170" fontId="92" fillId="0" borderId="0" applyFont="0" applyFill="0" applyBorder="0" applyAlignment="0" applyProtection="0"/>
    <xf numFmtId="171" fontId="92" fillId="0" borderId="0" applyFont="0" applyFill="0" applyBorder="0" applyAlignment="0" applyProtection="0"/>
    <xf numFmtId="204" fontId="25" fillId="0" borderId="0" applyFont="0" applyFill="0" applyBorder="0" applyAlignment="0" applyProtection="0"/>
    <xf numFmtId="171" fontId="93" fillId="0" borderId="0" applyFont="0" applyFill="0" applyBorder="0" applyAlignment="0" applyProtection="0"/>
    <xf numFmtId="0" fontId="8" fillId="0" borderId="0"/>
    <xf numFmtId="0" fontId="8" fillId="0" borderId="0"/>
    <xf numFmtId="0" fontId="8" fillId="0" borderId="0"/>
    <xf numFmtId="0" fontId="94" fillId="0" borderId="0"/>
    <xf numFmtId="1" fontId="95" fillId="0" borderId="1" applyBorder="0" applyAlignment="0">
      <alignment horizontal="center"/>
    </xf>
    <xf numFmtId="3" fontId="78" fillId="0" borderId="1"/>
    <xf numFmtId="3" fontId="78" fillId="0" borderId="1"/>
    <xf numFmtId="0" fontId="9" fillId="2" borderId="0"/>
    <xf numFmtId="0" fontId="10" fillId="2" borderId="0"/>
    <xf numFmtId="0" fontId="9" fillId="2" borderId="0"/>
    <xf numFmtId="0" fontId="9" fillId="2" borderId="0"/>
    <xf numFmtId="0" fontId="10" fillId="2" borderId="0"/>
    <xf numFmtId="0" fontId="9" fillId="2" borderId="0"/>
    <xf numFmtId="0" fontId="9" fillId="2" borderId="0"/>
    <xf numFmtId="0" fontId="10" fillId="2" borderId="0"/>
    <xf numFmtId="0" fontId="9" fillId="2" borderId="0"/>
    <xf numFmtId="0" fontId="10" fillId="2" borderId="0"/>
    <xf numFmtId="0" fontId="10" fillId="2" borderId="0"/>
    <xf numFmtId="0" fontId="10" fillId="2" borderId="0"/>
    <xf numFmtId="0" fontId="10" fillId="2" borderId="0"/>
    <xf numFmtId="0" fontId="9" fillId="2" borderId="0"/>
    <xf numFmtId="0" fontId="10" fillId="2" borderId="0"/>
    <xf numFmtId="0" fontId="10" fillId="2" borderId="0"/>
    <xf numFmtId="0" fontId="10" fillId="2" borderId="0"/>
    <xf numFmtId="0" fontId="10" fillId="2" borderId="0"/>
    <xf numFmtId="0" fontId="9" fillId="2" borderId="0"/>
    <xf numFmtId="0" fontId="10" fillId="2" borderId="0"/>
    <xf numFmtId="0" fontId="9" fillId="2" borderId="0"/>
    <xf numFmtId="0" fontId="9" fillId="2" borderId="0"/>
    <xf numFmtId="0" fontId="9" fillId="2" borderId="0"/>
    <xf numFmtId="0" fontId="10" fillId="2" borderId="0"/>
    <xf numFmtId="0" fontId="9" fillId="2" borderId="0"/>
    <xf numFmtId="0" fontId="9" fillId="2" borderId="0"/>
    <xf numFmtId="0" fontId="10" fillId="2" borderId="0"/>
    <xf numFmtId="0" fontId="9" fillId="2" borderId="0"/>
    <xf numFmtId="0" fontId="9" fillId="2" borderId="0"/>
    <xf numFmtId="0" fontId="9" fillId="2" borderId="0"/>
    <xf numFmtId="0" fontId="10" fillId="2" borderId="0"/>
    <xf numFmtId="0" fontId="9" fillId="2" borderId="0"/>
    <xf numFmtId="0" fontId="9" fillId="2" borderId="0"/>
    <xf numFmtId="0" fontId="9" fillId="2" borderId="0"/>
    <xf numFmtId="0" fontId="10" fillId="2" borderId="0"/>
    <xf numFmtId="0" fontId="9" fillId="2" borderId="0"/>
    <xf numFmtId="0" fontId="10" fillId="2" borderId="0"/>
    <xf numFmtId="0" fontId="10" fillId="2" borderId="0"/>
    <xf numFmtId="0" fontId="10" fillId="2" borderId="0"/>
    <xf numFmtId="0" fontId="9" fillId="2" borderId="0"/>
    <xf numFmtId="0" fontId="10" fillId="2" borderId="0"/>
    <xf numFmtId="0" fontId="9" fillId="2" borderId="0"/>
    <xf numFmtId="0" fontId="10" fillId="2" borderId="0"/>
    <xf numFmtId="0" fontId="9" fillId="2" borderId="0"/>
    <xf numFmtId="0" fontId="9" fillId="2" borderId="0"/>
    <xf numFmtId="0" fontId="10" fillId="2" borderId="0"/>
    <xf numFmtId="0" fontId="9" fillId="2" borderId="0"/>
    <xf numFmtId="0" fontId="9" fillId="2" borderId="0"/>
    <xf numFmtId="0" fontId="9" fillId="2" borderId="0"/>
    <xf numFmtId="0" fontId="9" fillId="2" borderId="0"/>
    <xf numFmtId="0" fontId="89" fillId="0" borderId="5"/>
    <xf numFmtId="0" fontId="10" fillId="2" borderId="0"/>
    <xf numFmtId="0" fontId="9" fillId="2" borderId="0"/>
    <xf numFmtId="0" fontId="10" fillId="2" borderId="0"/>
    <xf numFmtId="0" fontId="9" fillId="2" borderId="0"/>
    <xf numFmtId="0" fontId="10" fillId="2" borderId="0"/>
    <xf numFmtId="0" fontId="10" fillId="2" borderId="0"/>
    <xf numFmtId="0" fontId="213" fillId="2" borderId="0"/>
    <xf numFmtId="0" fontId="10" fillId="2" borderId="0"/>
    <xf numFmtId="0" fontId="9" fillId="2" borderId="0"/>
    <xf numFmtId="0" fontId="9" fillId="2" borderId="0"/>
    <xf numFmtId="0" fontId="9" fillId="2" borderId="0"/>
    <xf numFmtId="0" fontId="9" fillId="2" borderId="0"/>
    <xf numFmtId="0" fontId="9" fillId="2" borderId="0"/>
    <xf numFmtId="0" fontId="9" fillId="2" borderId="0"/>
    <xf numFmtId="0" fontId="9" fillId="2" borderId="0"/>
    <xf numFmtId="0" fontId="10" fillId="2" borderId="0"/>
    <xf numFmtId="0" fontId="10" fillId="2" borderId="0"/>
    <xf numFmtId="0" fontId="9" fillId="2" borderId="0"/>
    <xf numFmtId="0" fontId="96" fillId="0" borderId="0" applyFont="0" applyFill="0" applyBorder="0" applyAlignment="0">
      <alignment horizontal="left"/>
    </xf>
    <xf numFmtId="0" fontId="9" fillId="2" borderId="0"/>
    <xf numFmtId="0" fontId="9" fillId="2" borderId="0"/>
    <xf numFmtId="0" fontId="9" fillId="2" borderId="0"/>
    <xf numFmtId="0" fontId="9" fillId="2" borderId="0"/>
    <xf numFmtId="0" fontId="10" fillId="2" borderId="0"/>
    <xf numFmtId="0" fontId="10" fillId="2" borderId="0"/>
    <xf numFmtId="0" fontId="9" fillId="2" borderId="0"/>
    <xf numFmtId="0" fontId="10" fillId="2" borderId="0"/>
    <xf numFmtId="0" fontId="10" fillId="2" borderId="0"/>
    <xf numFmtId="0" fontId="24" fillId="2" borderId="0"/>
    <xf numFmtId="0" fontId="24" fillId="2" borderId="0"/>
    <xf numFmtId="0" fontId="9" fillId="2" borderId="0"/>
    <xf numFmtId="0" fontId="9" fillId="2" borderId="0"/>
    <xf numFmtId="0" fontId="9" fillId="2" borderId="0"/>
    <xf numFmtId="0" fontId="10" fillId="2" borderId="0"/>
    <xf numFmtId="0" fontId="10" fillId="2" borderId="0"/>
    <xf numFmtId="0" fontId="10" fillId="2" borderId="0"/>
    <xf numFmtId="0" fontId="9" fillId="2" borderId="0"/>
    <xf numFmtId="0" fontId="10" fillId="2" borderId="0"/>
    <xf numFmtId="0" fontId="10" fillId="2" borderId="0"/>
    <xf numFmtId="0" fontId="9" fillId="2" borderId="0"/>
    <xf numFmtId="0" fontId="10" fillId="2" borderId="0"/>
    <xf numFmtId="0" fontId="10" fillId="2" borderId="0"/>
    <xf numFmtId="0" fontId="213" fillId="2" borderId="0"/>
    <xf numFmtId="0" fontId="10" fillId="2" borderId="0"/>
    <xf numFmtId="0" fontId="9" fillId="2" borderId="0"/>
    <xf numFmtId="0" fontId="10" fillId="2" borderId="0"/>
    <xf numFmtId="0" fontId="10" fillId="2" borderId="0"/>
    <xf numFmtId="0" fontId="9" fillId="2" borderId="0"/>
    <xf numFmtId="0" fontId="10" fillId="2" borderId="0"/>
    <xf numFmtId="0" fontId="9" fillId="2" borderId="0"/>
    <xf numFmtId="0" fontId="10" fillId="2" borderId="0"/>
    <xf numFmtId="0" fontId="10" fillId="2" borderId="0"/>
    <xf numFmtId="0" fontId="10" fillId="2" borderId="0"/>
    <xf numFmtId="0" fontId="10" fillId="2" borderId="0"/>
    <xf numFmtId="0" fontId="10" fillId="2" borderId="0"/>
    <xf numFmtId="0" fontId="9" fillId="2" borderId="0"/>
    <xf numFmtId="0" fontId="10" fillId="2" borderId="0"/>
    <xf numFmtId="0" fontId="10" fillId="2" borderId="0"/>
    <xf numFmtId="0" fontId="10" fillId="2" borderId="0"/>
    <xf numFmtId="0" fontId="96" fillId="0" borderId="0" applyFont="0" applyFill="0" applyBorder="0" applyAlignment="0">
      <alignment horizontal="left"/>
    </xf>
    <xf numFmtId="0" fontId="9" fillId="2" borderId="0"/>
    <xf numFmtId="0" fontId="9" fillId="2" borderId="0"/>
    <xf numFmtId="0" fontId="9" fillId="2" borderId="0"/>
    <xf numFmtId="0" fontId="10" fillId="2" borderId="0"/>
    <xf numFmtId="0" fontId="9" fillId="2" borderId="0"/>
    <xf numFmtId="0" fontId="9" fillId="2" borderId="0"/>
    <xf numFmtId="0" fontId="10" fillId="2" borderId="0"/>
    <xf numFmtId="0" fontId="10" fillId="2" borderId="0"/>
    <xf numFmtId="0" fontId="10" fillId="2" borderId="0"/>
    <xf numFmtId="0" fontId="10" fillId="2" borderId="0"/>
    <xf numFmtId="0" fontId="10" fillId="2" borderId="0"/>
    <xf numFmtId="0" fontId="9" fillId="2" borderId="0"/>
    <xf numFmtId="0" fontId="10" fillId="2" borderId="0"/>
    <xf numFmtId="0" fontId="10" fillId="2" borderId="0"/>
    <xf numFmtId="0" fontId="10" fillId="2" borderId="0"/>
    <xf numFmtId="0" fontId="9" fillId="2" borderId="0"/>
    <xf numFmtId="0" fontId="10" fillId="2" borderId="0"/>
    <xf numFmtId="0" fontId="9" fillId="2" borderId="0"/>
    <xf numFmtId="0" fontId="10" fillId="2" borderId="0"/>
    <xf numFmtId="0" fontId="9" fillId="2" borderId="0"/>
    <xf numFmtId="0" fontId="9" fillId="2" borderId="0"/>
    <xf numFmtId="0" fontId="10" fillId="2" borderId="0"/>
    <xf numFmtId="0" fontId="9" fillId="2" borderId="0"/>
    <xf numFmtId="0" fontId="9" fillId="2" borderId="0"/>
    <xf numFmtId="0" fontId="10" fillId="2" borderId="0"/>
    <xf numFmtId="0" fontId="10" fillId="2" borderId="0"/>
    <xf numFmtId="0" fontId="9" fillId="2" borderId="0"/>
    <xf numFmtId="0" fontId="9" fillId="2" borderId="0"/>
    <xf numFmtId="0" fontId="9" fillId="2" borderId="0"/>
    <xf numFmtId="0" fontId="10" fillId="2" borderId="0"/>
    <xf numFmtId="0" fontId="9" fillId="2" borderId="0"/>
    <xf numFmtId="0" fontId="9" fillId="2" borderId="0"/>
    <xf numFmtId="0" fontId="9" fillId="2" borderId="0"/>
    <xf numFmtId="0" fontId="10" fillId="2" borderId="0"/>
    <xf numFmtId="0" fontId="10" fillId="2" borderId="0"/>
    <xf numFmtId="0" fontId="10" fillId="2" borderId="0"/>
    <xf numFmtId="0" fontId="9" fillId="2" borderId="0"/>
    <xf numFmtId="0" fontId="10" fillId="2" borderId="0"/>
    <xf numFmtId="0" fontId="9" fillId="2" borderId="0"/>
    <xf numFmtId="0" fontId="10" fillId="2" borderId="0"/>
    <xf numFmtId="0" fontId="9" fillId="2" borderId="0"/>
    <xf numFmtId="0" fontId="9" fillId="2" borderId="0"/>
    <xf numFmtId="0" fontId="9" fillId="2" borderId="0"/>
    <xf numFmtId="0" fontId="10" fillId="2" borderId="0"/>
    <xf numFmtId="0" fontId="10" fillId="2" borderId="0"/>
    <xf numFmtId="0" fontId="9" fillId="2" borderId="0"/>
    <xf numFmtId="0" fontId="9" fillId="2" borderId="0"/>
    <xf numFmtId="0" fontId="10" fillId="2" borderId="0"/>
    <xf numFmtId="0" fontId="9" fillId="2" borderId="0"/>
    <xf numFmtId="0" fontId="9" fillId="2" borderId="0"/>
    <xf numFmtId="0" fontId="10" fillId="2" borderId="0"/>
    <xf numFmtId="0" fontId="9" fillId="2" borderId="0"/>
    <xf numFmtId="0" fontId="10" fillId="2" borderId="0"/>
    <xf numFmtId="0" fontId="9" fillId="2" borderId="0"/>
    <xf numFmtId="0" fontId="10" fillId="2" borderId="0"/>
    <xf numFmtId="200" fontId="90" fillId="0" borderId="0" applyFont="0" applyFill="0" applyBorder="0" applyAlignment="0" applyProtection="0"/>
    <xf numFmtId="0" fontId="9" fillId="2" borderId="0"/>
    <xf numFmtId="0" fontId="10" fillId="2" borderId="0"/>
    <xf numFmtId="0" fontId="10" fillId="2" borderId="0"/>
    <xf numFmtId="0" fontId="9" fillId="2" borderId="0"/>
    <xf numFmtId="0" fontId="10" fillId="2" borderId="0"/>
    <xf numFmtId="0" fontId="9" fillId="2" borderId="0"/>
    <xf numFmtId="0" fontId="9" fillId="2" borderId="0"/>
    <xf numFmtId="0" fontId="9" fillId="2" borderId="0"/>
    <xf numFmtId="200" fontId="90" fillId="0" borderId="0" applyFont="0" applyFill="0" applyBorder="0" applyAlignment="0" applyProtection="0"/>
    <xf numFmtId="200" fontId="90" fillId="0" borderId="0" applyFont="0" applyFill="0" applyBorder="0" applyAlignment="0" applyProtection="0"/>
    <xf numFmtId="0" fontId="10" fillId="2" borderId="0"/>
    <xf numFmtId="0" fontId="10" fillId="2" borderId="0"/>
    <xf numFmtId="200" fontId="90" fillId="0" borderId="0" applyFont="0" applyFill="0" applyBorder="0" applyAlignment="0" applyProtection="0"/>
    <xf numFmtId="200" fontId="90" fillId="0" borderId="0" applyFont="0" applyFill="0" applyBorder="0" applyAlignment="0" applyProtection="0"/>
    <xf numFmtId="0" fontId="10" fillId="2" borderId="0"/>
    <xf numFmtId="0" fontId="10" fillId="2" borderId="0"/>
    <xf numFmtId="0" fontId="9" fillId="2" borderId="0"/>
    <xf numFmtId="0" fontId="10" fillId="2" borderId="0"/>
    <xf numFmtId="0" fontId="10" fillId="2" borderId="0"/>
    <xf numFmtId="0" fontId="10" fillId="2" borderId="0"/>
    <xf numFmtId="0" fontId="10" fillId="2" borderId="0"/>
    <xf numFmtId="0" fontId="10" fillId="2" borderId="0"/>
    <xf numFmtId="0" fontId="9" fillId="2" borderId="0"/>
    <xf numFmtId="0" fontId="10" fillId="2" borderId="0"/>
    <xf numFmtId="0" fontId="97" fillId="0" borderId="1" applyNumberFormat="0" applyFont="0" applyBorder="0">
      <alignment horizontal="left" indent="2"/>
    </xf>
    <xf numFmtId="0" fontId="97" fillId="0" borderId="1" applyNumberFormat="0" applyFont="0" applyBorder="0">
      <alignment horizontal="left" indent="2"/>
    </xf>
    <xf numFmtId="0" fontId="9" fillId="2" borderId="0"/>
    <xf numFmtId="0" fontId="97" fillId="0" borderId="1" applyNumberFormat="0" applyFont="0" applyBorder="0">
      <alignment horizontal="left" indent="2"/>
    </xf>
    <xf numFmtId="0" fontId="96" fillId="0" borderId="0" applyFont="0" applyFill="0" applyBorder="0" applyAlignment="0">
      <alignment horizontal="left"/>
    </xf>
    <xf numFmtId="0" fontId="97" fillId="0" borderId="1" applyNumberFormat="0" applyFont="0" applyBorder="0">
      <alignment horizontal="left" indent="2"/>
    </xf>
    <xf numFmtId="0" fontId="9" fillId="2" borderId="0"/>
    <xf numFmtId="0" fontId="96" fillId="0" borderId="0" applyFont="0" applyFill="0" applyBorder="0" applyAlignment="0">
      <alignment horizontal="left"/>
    </xf>
    <xf numFmtId="0" fontId="97" fillId="0" borderId="1" applyNumberFormat="0" applyFont="0" applyBorder="0">
      <alignment horizontal="left" indent="2"/>
    </xf>
    <xf numFmtId="0" fontId="97" fillId="0" borderId="1" applyNumberFormat="0" applyFont="0" applyBorder="0">
      <alignment horizontal="left" indent="2"/>
    </xf>
    <xf numFmtId="9" fontId="6" fillId="0" borderId="0" applyFont="0" applyFill="0" applyBorder="0" applyAlignment="0" applyProtection="0"/>
    <xf numFmtId="9" fontId="50" fillId="0" borderId="0" applyFont="0" applyFill="0" applyBorder="0" applyAlignment="0" applyProtection="0"/>
    <xf numFmtId="49" fontId="98" fillId="0" borderId="6" applyNumberFormat="0" applyFont="0" applyAlignment="0">
      <alignment horizontal="center" vertical="center"/>
    </xf>
    <xf numFmtId="0" fontId="99" fillId="0" borderId="7" applyNumberFormat="0" applyFont="0" applyFill="0" applyBorder="0" applyAlignment="0">
      <alignment horizontal="center"/>
    </xf>
    <xf numFmtId="0" fontId="87" fillId="0" borderId="0">
      <alignment wrapText="1"/>
    </xf>
    <xf numFmtId="0" fontId="100" fillId="0" borderId="0"/>
    <xf numFmtId="9" fontId="101" fillId="0" borderId="0" applyBorder="0" applyAlignment="0" applyProtection="0"/>
    <xf numFmtId="0" fontId="11" fillId="2" borderId="0"/>
    <xf numFmtId="0" fontId="10" fillId="2" borderId="0"/>
    <xf numFmtId="0" fontId="11" fillId="2" borderId="0"/>
    <xf numFmtId="0" fontId="11" fillId="2" borderId="0"/>
    <xf numFmtId="0" fontId="10" fillId="2" borderId="0"/>
    <xf numFmtId="0" fontId="11" fillId="2" borderId="0"/>
    <xf numFmtId="0" fontId="10" fillId="2" borderId="0"/>
    <xf numFmtId="0" fontId="11" fillId="2" borderId="0"/>
    <xf numFmtId="0" fontId="10" fillId="2" borderId="0"/>
    <xf numFmtId="0" fontId="10" fillId="2" borderId="0"/>
    <xf numFmtId="0" fontId="10" fillId="2" borderId="0"/>
    <xf numFmtId="0" fontId="10" fillId="2" borderId="0"/>
    <xf numFmtId="0" fontId="11" fillId="2" borderId="0"/>
    <xf numFmtId="0" fontId="10" fillId="2" borderId="0"/>
    <xf numFmtId="0" fontId="10" fillId="2" borderId="0"/>
    <xf numFmtId="0" fontId="10" fillId="2" borderId="0"/>
    <xf numFmtId="0" fontId="10" fillId="2" borderId="0"/>
    <xf numFmtId="0" fontId="11" fillId="2" borderId="0"/>
    <xf numFmtId="0" fontId="10" fillId="2" borderId="0"/>
    <xf numFmtId="0" fontId="11" fillId="2" borderId="0"/>
    <xf numFmtId="0" fontId="11" fillId="2" borderId="0"/>
    <xf numFmtId="0" fontId="11" fillId="2" borderId="0"/>
    <xf numFmtId="0" fontId="10" fillId="2" borderId="0"/>
    <xf numFmtId="0" fontId="11" fillId="2" borderId="0"/>
    <xf numFmtId="0" fontId="11" fillId="2" borderId="0"/>
    <xf numFmtId="0" fontId="10" fillId="2" borderId="0"/>
    <xf numFmtId="0" fontId="11" fillId="2" borderId="0"/>
    <xf numFmtId="0" fontId="11" fillId="2" borderId="0"/>
    <xf numFmtId="0" fontId="11" fillId="2" borderId="0"/>
    <xf numFmtId="0" fontId="10" fillId="2" borderId="0"/>
    <xf numFmtId="0" fontId="11" fillId="2" borderId="0"/>
    <xf numFmtId="0" fontId="11" fillId="2" borderId="0"/>
    <xf numFmtId="0" fontId="11" fillId="2" borderId="0"/>
    <xf numFmtId="0" fontId="10" fillId="2" borderId="0"/>
    <xf numFmtId="0" fontId="11" fillId="2" borderId="0"/>
    <xf numFmtId="0" fontId="10" fillId="2" borderId="0"/>
    <xf numFmtId="0" fontId="10" fillId="2" borderId="0"/>
    <xf numFmtId="0" fontId="10" fillId="2" borderId="0"/>
    <xf numFmtId="0" fontId="11" fillId="2" borderId="0"/>
    <xf numFmtId="0" fontId="10" fillId="2" borderId="0"/>
    <xf numFmtId="0" fontId="11" fillId="2" borderId="0"/>
    <xf numFmtId="0" fontId="10" fillId="2" borderId="0"/>
    <xf numFmtId="0" fontId="11" fillId="2" borderId="0"/>
    <xf numFmtId="0" fontId="11" fillId="2" borderId="0"/>
    <xf numFmtId="0" fontId="10" fillId="2" borderId="0"/>
    <xf numFmtId="0" fontId="11" fillId="2" borderId="0"/>
    <xf numFmtId="0" fontId="11" fillId="2" borderId="0"/>
    <xf numFmtId="0" fontId="11" fillId="2" borderId="0"/>
    <xf numFmtId="0" fontId="11" fillId="2" borderId="0"/>
    <xf numFmtId="0" fontId="10" fillId="2" borderId="0"/>
    <xf numFmtId="0" fontId="11" fillId="2" borderId="0"/>
    <xf numFmtId="0" fontId="10" fillId="2" borderId="0"/>
    <xf numFmtId="0" fontId="11" fillId="2" borderId="0"/>
    <xf numFmtId="0" fontId="10" fillId="2" borderId="0"/>
    <xf numFmtId="0" fontId="10" fillId="2" borderId="0"/>
    <xf numFmtId="0" fontId="213" fillId="2" borderId="0"/>
    <xf numFmtId="0" fontId="10" fillId="2" borderId="0"/>
    <xf numFmtId="0" fontId="11" fillId="2" borderId="0"/>
    <xf numFmtId="0" fontId="11" fillId="2" borderId="0"/>
    <xf numFmtId="0" fontId="11" fillId="2" borderId="0"/>
    <xf numFmtId="0" fontId="11" fillId="2" borderId="0"/>
    <xf numFmtId="0" fontId="11" fillId="2" borderId="0"/>
    <xf numFmtId="0" fontId="11" fillId="2" borderId="0"/>
    <xf numFmtId="0" fontId="11" fillId="2" borderId="0"/>
    <xf numFmtId="0" fontId="10" fillId="2" borderId="0"/>
    <xf numFmtId="0" fontId="10" fillId="2" borderId="0"/>
    <xf numFmtId="0" fontId="11" fillId="2" borderId="0"/>
    <xf numFmtId="0" fontId="11" fillId="2" borderId="0"/>
    <xf numFmtId="0" fontId="11" fillId="2" borderId="0"/>
    <xf numFmtId="0" fontId="11" fillId="2" borderId="0"/>
    <xf numFmtId="0" fontId="11" fillId="2" borderId="0"/>
    <xf numFmtId="0" fontId="10" fillId="2" borderId="0"/>
    <xf numFmtId="0" fontId="10" fillId="2" borderId="0"/>
    <xf numFmtId="0" fontId="11" fillId="2" borderId="0"/>
    <xf numFmtId="0" fontId="10" fillId="2" borderId="0"/>
    <xf numFmtId="0" fontId="10" fillId="2" borderId="0"/>
    <xf numFmtId="0" fontId="24" fillId="2" borderId="0"/>
    <xf numFmtId="0" fontId="24" fillId="2" borderId="0"/>
    <xf numFmtId="0" fontId="11" fillId="2" borderId="0"/>
    <xf numFmtId="0" fontId="11" fillId="2" borderId="0"/>
    <xf numFmtId="0" fontId="11" fillId="2" borderId="0"/>
    <xf numFmtId="0" fontId="10" fillId="2" borderId="0"/>
    <xf numFmtId="0" fontId="10" fillId="2" borderId="0"/>
    <xf numFmtId="0" fontId="10" fillId="2" borderId="0"/>
    <xf numFmtId="0" fontId="11" fillId="2" borderId="0"/>
    <xf numFmtId="0" fontId="10" fillId="2" borderId="0"/>
    <xf numFmtId="0" fontId="10" fillId="2" borderId="0"/>
    <xf numFmtId="0" fontId="11" fillId="2" borderId="0"/>
    <xf numFmtId="0" fontId="10" fillId="2" borderId="0"/>
    <xf numFmtId="0" fontId="10" fillId="2" borderId="0"/>
    <xf numFmtId="0" fontId="213" fillId="2" borderId="0"/>
    <xf numFmtId="0" fontId="10" fillId="2" borderId="0"/>
    <xf numFmtId="0" fontId="11" fillId="2" borderId="0"/>
    <xf numFmtId="0" fontId="10" fillId="2" borderId="0"/>
    <xf numFmtId="0" fontId="10" fillId="2" borderId="0"/>
    <xf numFmtId="0" fontId="11" fillId="2" borderId="0"/>
    <xf numFmtId="0" fontId="10" fillId="2" borderId="0"/>
    <xf numFmtId="0" fontId="11" fillId="2" borderId="0"/>
    <xf numFmtId="0" fontId="10" fillId="2" borderId="0"/>
    <xf numFmtId="0" fontId="10" fillId="2" borderId="0"/>
    <xf numFmtId="0" fontId="10" fillId="2" borderId="0"/>
    <xf numFmtId="0" fontId="10" fillId="2" borderId="0"/>
    <xf numFmtId="0" fontId="10" fillId="2" borderId="0"/>
    <xf numFmtId="0" fontId="11" fillId="2" borderId="0"/>
    <xf numFmtId="0" fontId="10" fillId="2" borderId="0"/>
    <xf numFmtId="0" fontId="10" fillId="2" borderId="0"/>
    <xf numFmtId="0" fontId="10" fillId="2" borderId="0"/>
    <xf numFmtId="0" fontId="11" fillId="2" borderId="0"/>
    <xf numFmtId="0" fontId="11" fillId="2" borderId="0"/>
    <xf numFmtId="0" fontId="11" fillId="2" borderId="0"/>
    <xf numFmtId="0" fontId="10" fillId="2" borderId="0"/>
    <xf numFmtId="0" fontId="11" fillId="2" borderId="0"/>
    <xf numFmtId="0" fontId="11" fillId="2" borderId="0"/>
    <xf numFmtId="0" fontId="10" fillId="2" borderId="0"/>
    <xf numFmtId="0" fontId="10" fillId="2" borderId="0"/>
    <xf numFmtId="0" fontId="10" fillId="2" borderId="0"/>
    <xf numFmtId="0" fontId="10" fillId="2" borderId="0"/>
    <xf numFmtId="0" fontId="10" fillId="2" borderId="0"/>
    <xf numFmtId="0" fontId="11" fillId="2" borderId="0"/>
    <xf numFmtId="0" fontId="10" fillId="2" borderId="0"/>
    <xf numFmtId="0" fontId="10" fillId="2" borderId="0"/>
    <xf numFmtId="0" fontId="10" fillId="2" borderId="0"/>
    <xf numFmtId="0" fontId="11" fillId="2" borderId="0"/>
    <xf numFmtId="0" fontId="10" fillId="2" borderId="0"/>
    <xf numFmtId="0" fontId="10" fillId="2" borderId="0"/>
    <xf numFmtId="0" fontId="11" fillId="2" borderId="0"/>
    <xf numFmtId="0" fontId="11" fillId="2" borderId="0"/>
    <xf numFmtId="0" fontId="10" fillId="2" borderId="0"/>
    <xf numFmtId="0" fontId="11" fillId="2" borderId="0"/>
    <xf numFmtId="0" fontId="11" fillId="2" borderId="0"/>
    <xf numFmtId="0" fontId="10" fillId="2" borderId="0"/>
    <xf numFmtId="0" fontId="10" fillId="2" borderId="0"/>
    <xf numFmtId="0" fontId="11" fillId="2" borderId="0"/>
    <xf numFmtId="0" fontId="11" fillId="2" borderId="0"/>
    <xf numFmtId="0" fontId="11" fillId="2" borderId="0"/>
    <xf numFmtId="0" fontId="10" fillId="2" borderId="0"/>
    <xf numFmtId="0" fontId="11" fillId="2" borderId="0"/>
    <xf numFmtId="0" fontId="11" fillId="2" borderId="0"/>
    <xf numFmtId="0" fontId="10" fillId="2" borderId="0"/>
    <xf numFmtId="0" fontId="10" fillId="2" borderId="0"/>
    <xf numFmtId="0" fontId="10" fillId="2" borderId="0"/>
    <xf numFmtId="0" fontId="11" fillId="2" borderId="0"/>
    <xf numFmtId="0" fontId="10" fillId="2" borderId="0"/>
    <xf numFmtId="0" fontId="11" fillId="2" borderId="0"/>
    <xf numFmtId="0" fontId="10" fillId="2" borderId="0"/>
    <xf numFmtId="0" fontId="11" fillId="2" borderId="0"/>
    <xf numFmtId="0" fontId="11" fillId="2" borderId="0"/>
    <xf numFmtId="0" fontId="11" fillId="2" borderId="0"/>
    <xf numFmtId="0" fontId="10" fillId="2" borderId="0"/>
    <xf numFmtId="0" fontId="10" fillId="2" borderId="0"/>
    <xf numFmtId="0" fontId="11" fillId="2" borderId="0"/>
    <xf numFmtId="0" fontId="11" fillId="2" borderId="0"/>
    <xf numFmtId="0" fontId="10" fillId="2" borderId="0"/>
    <xf numFmtId="0" fontId="11" fillId="2" borderId="0"/>
    <xf numFmtId="0" fontId="11" fillId="2" borderId="0"/>
    <xf numFmtId="0" fontId="10" fillId="2" borderId="0"/>
    <xf numFmtId="0" fontId="11" fillId="2" borderId="0"/>
    <xf numFmtId="0" fontId="10" fillId="2" borderId="0"/>
    <xf numFmtId="0" fontId="11" fillId="2" borderId="0"/>
    <xf numFmtId="0" fontId="10" fillId="2" borderId="0"/>
    <xf numFmtId="0" fontId="11" fillId="2" borderId="0"/>
    <xf numFmtId="0" fontId="10" fillId="2" borderId="0"/>
    <xf numFmtId="0" fontId="10" fillId="2" borderId="0"/>
    <xf numFmtId="0" fontId="11" fillId="2" borderId="0"/>
    <xf numFmtId="0" fontId="10" fillId="2" borderId="0"/>
    <xf numFmtId="0" fontId="11" fillId="2" borderId="0"/>
    <xf numFmtId="0" fontId="11" fillId="2" borderId="0"/>
    <xf numFmtId="0" fontId="11" fillId="2" borderId="0"/>
    <xf numFmtId="0" fontId="10" fillId="2" borderId="0"/>
    <xf numFmtId="0" fontId="10" fillId="2" borderId="0"/>
    <xf numFmtId="0" fontId="10" fillId="2" borderId="0"/>
    <xf numFmtId="0" fontId="10" fillId="2" borderId="0"/>
    <xf numFmtId="0" fontId="11" fillId="2" borderId="0"/>
    <xf numFmtId="0" fontId="10" fillId="2" borderId="0"/>
    <xf numFmtId="0" fontId="10" fillId="2" borderId="0"/>
    <xf numFmtId="0" fontId="10" fillId="2" borderId="0"/>
    <xf numFmtId="0" fontId="10" fillId="2" borderId="0"/>
    <xf numFmtId="0" fontId="10" fillId="2" borderId="0"/>
    <xf numFmtId="0" fontId="11" fillId="2" borderId="0"/>
    <xf numFmtId="0" fontId="10" fillId="2" borderId="0"/>
    <xf numFmtId="0" fontId="97" fillId="0" borderId="1" applyNumberFormat="0" applyFont="0" applyBorder="0" applyAlignment="0">
      <alignment horizontal="center"/>
    </xf>
    <xf numFmtId="0" fontId="97" fillId="0" borderId="1" applyNumberFormat="0" applyFont="0" applyBorder="0" applyAlignment="0">
      <alignment horizontal="center"/>
    </xf>
    <xf numFmtId="0" fontId="11" fillId="2" borderId="0"/>
    <xf numFmtId="0" fontId="97" fillId="0" borderId="1" applyNumberFormat="0" applyFont="0" applyBorder="0" applyAlignment="0">
      <alignment horizontal="center"/>
    </xf>
    <xf numFmtId="0" fontId="97" fillId="0" borderId="1" applyNumberFormat="0" applyFont="0" applyBorder="0" applyAlignment="0">
      <alignment horizontal="center"/>
    </xf>
    <xf numFmtId="0" fontId="11" fillId="2" borderId="0"/>
    <xf numFmtId="0" fontId="97" fillId="0" borderId="1" applyNumberFormat="0" applyFont="0" applyBorder="0" applyAlignment="0">
      <alignment horizontal="center"/>
    </xf>
    <xf numFmtId="0" fontId="97" fillId="0" borderId="1" applyNumberFormat="0" applyFont="0" applyBorder="0" applyAlignment="0">
      <alignment horizontal="center"/>
    </xf>
    <xf numFmtId="0" fontId="24" fillId="0" borderId="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56" fillId="3" borderId="0" applyNumberFormat="0" applyBorder="0" applyAlignment="0" applyProtection="0"/>
    <xf numFmtId="0" fontId="56" fillId="4" borderId="0" applyNumberFormat="0" applyBorder="0" applyAlignment="0" applyProtection="0"/>
    <xf numFmtId="0" fontId="56" fillId="5" borderId="0" applyNumberFormat="0" applyBorder="0" applyAlignment="0" applyProtection="0"/>
    <xf numFmtId="0" fontId="56" fillId="6" borderId="0" applyNumberFormat="0" applyBorder="0" applyAlignment="0" applyProtection="0"/>
    <xf numFmtId="0" fontId="56" fillId="7" borderId="0" applyNumberFormat="0" applyBorder="0" applyAlignment="0" applyProtection="0"/>
    <xf numFmtId="0" fontId="56" fillId="8" borderId="0" applyNumberFormat="0" applyBorder="0" applyAlignment="0" applyProtection="0"/>
    <xf numFmtId="0" fontId="13" fillId="2" borderId="0"/>
    <xf numFmtId="0" fontId="10" fillId="2" borderId="0"/>
    <xf numFmtId="0" fontId="13" fillId="2" borderId="0"/>
    <xf numFmtId="0" fontId="13" fillId="2" borderId="0"/>
    <xf numFmtId="0" fontId="10" fillId="2" borderId="0"/>
    <xf numFmtId="0" fontId="13" fillId="2" borderId="0"/>
    <xf numFmtId="0" fontId="10" fillId="2" borderId="0"/>
    <xf numFmtId="0" fontId="13" fillId="2" borderId="0"/>
    <xf numFmtId="0" fontId="10" fillId="2" borderId="0"/>
    <xf numFmtId="0" fontId="10" fillId="2" borderId="0"/>
    <xf numFmtId="0" fontId="10" fillId="2" borderId="0"/>
    <xf numFmtId="0" fontId="10" fillId="2" borderId="0"/>
    <xf numFmtId="0" fontId="13" fillId="2" borderId="0"/>
    <xf numFmtId="0" fontId="10" fillId="2" borderId="0"/>
    <xf numFmtId="0" fontId="10" fillId="2" borderId="0"/>
    <xf numFmtId="0" fontId="10" fillId="2" borderId="0"/>
    <xf numFmtId="0" fontId="10" fillId="2" borderId="0"/>
    <xf numFmtId="0" fontId="13" fillId="2" borderId="0"/>
    <xf numFmtId="0" fontId="10" fillId="2" borderId="0"/>
    <xf numFmtId="0" fontId="13" fillId="2" borderId="0"/>
    <xf numFmtId="0" fontId="13" fillId="2" borderId="0"/>
    <xf numFmtId="0" fontId="13" fillId="2" borderId="0"/>
    <xf numFmtId="0" fontId="10" fillId="2" borderId="0"/>
    <xf numFmtId="0" fontId="13" fillId="2" borderId="0"/>
    <xf numFmtId="0" fontId="13" fillId="2" borderId="0"/>
    <xf numFmtId="0" fontId="10" fillId="2" borderId="0"/>
    <xf numFmtId="0" fontId="13" fillId="2" borderId="0"/>
    <xf numFmtId="0" fontId="13" fillId="2" borderId="0"/>
    <xf numFmtId="0" fontId="13" fillId="2" borderId="0"/>
    <xf numFmtId="0" fontId="10" fillId="2" borderId="0"/>
    <xf numFmtId="0" fontId="13" fillId="2" borderId="0"/>
    <xf numFmtId="0" fontId="13" fillId="2" borderId="0"/>
    <xf numFmtId="0" fontId="13" fillId="2" borderId="0"/>
    <xf numFmtId="0" fontId="10" fillId="2" borderId="0"/>
    <xf numFmtId="0" fontId="13" fillId="2" borderId="0"/>
    <xf numFmtId="0" fontId="10" fillId="2" borderId="0"/>
    <xf numFmtId="0" fontId="10" fillId="2" borderId="0"/>
    <xf numFmtId="0" fontId="10" fillId="2" borderId="0"/>
    <xf numFmtId="0" fontId="13" fillId="2" borderId="0"/>
    <xf numFmtId="0" fontId="10" fillId="2" borderId="0"/>
    <xf numFmtId="0" fontId="13" fillId="2" borderId="0"/>
    <xf numFmtId="0" fontId="10" fillId="2" borderId="0"/>
    <xf numFmtId="0" fontId="13" fillId="2" borderId="0"/>
    <xf numFmtId="0" fontId="13" fillId="2" borderId="0"/>
    <xf numFmtId="0" fontId="10" fillId="2" borderId="0"/>
    <xf numFmtId="0" fontId="13" fillId="2" borderId="0"/>
    <xf numFmtId="0" fontId="13" fillId="2" borderId="0"/>
    <xf numFmtId="0" fontId="13" fillId="2" borderId="0"/>
    <xf numFmtId="0" fontId="13" fillId="2" borderId="0"/>
    <xf numFmtId="0" fontId="10" fillId="2" borderId="0"/>
    <xf numFmtId="0" fontId="13" fillId="2" borderId="0"/>
    <xf numFmtId="0" fontId="10" fillId="2" borderId="0"/>
    <xf numFmtId="0" fontId="13" fillId="2" borderId="0"/>
    <xf numFmtId="0" fontId="10" fillId="2" borderId="0"/>
    <xf numFmtId="0" fontId="10" fillId="2" borderId="0"/>
    <xf numFmtId="0" fontId="213" fillId="2" borderId="0"/>
    <xf numFmtId="0" fontId="10" fillId="2" borderId="0"/>
    <xf numFmtId="0" fontId="13" fillId="2" borderId="0"/>
    <xf numFmtId="0" fontId="13" fillId="2" borderId="0"/>
    <xf numFmtId="0" fontId="13" fillId="2" borderId="0"/>
    <xf numFmtId="0" fontId="13" fillId="2" borderId="0"/>
    <xf numFmtId="0" fontId="13" fillId="2" borderId="0"/>
    <xf numFmtId="0" fontId="13" fillId="2" borderId="0"/>
    <xf numFmtId="0" fontId="13" fillId="2" borderId="0"/>
    <xf numFmtId="0" fontId="10" fillId="2" borderId="0"/>
    <xf numFmtId="0" fontId="10" fillId="2" borderId="0"/>
    <xf numFmtId="0" fontId="13" fillId="2" borderId="0"/>
    <xf numFmtId="0" fontId="13" fillId="2" borderId="0"/>
    <xf numFmtId="0" fontId="13" fillId="2" borderId="0"/>
    <xf numFmtId="0" fontId="13" fillId="2" borderId="0"/>
    <xf numFmtId="0" fontId="13" fillId="2" borderId="0"/>
    <xf numFmtId="0" fontId="10" fillId="2" borderId="0"/>
    <xf numFmtId="0" fontId="10" fillId="2" borderId="0"/>
    <xf numFmtId="0" fontId="13" fillId="2" borderId="0"/>
    <xf numFmtId="0" fontId="10" fillId="2" borderId="0"/>
    <xf numFmtId="0" fontId="10" fillId="2" borderId="0"/>
    <xf numFmtId="0" fontId="24" fillId="2" borderId="0"/>
    <xf numFmtId="0" fontId="24" fillId="2" borderId="0"/>
    <xf numFmtId="0" fontId="13" fillId="2" borderId="0"/>
    <xf numFmtId="0" fontId="13" fillId="2" borderId="0"/>
    <xf numFmtId="0" fontId="13" fillId="2" borderId="0"/>
    <xf numFmtId="0" fontId="10" fillId="2" borderId="0"/>
    <xf numFmtId="0" fontId="10" fillId="2" borderId="0"/>
    <xf numFmtId="0" fontId="10" fillId="2" borderId="0"/>
    <xf numFmtId="0" fontId="13" fillId="2" borderId="0"/>
    <xf numFmtId="0" fontId="10" fillId="2" borderId="0"/>
    <xf numFmtId="0" fontId="10" fillId="2" borderId="0"/>
    <xf numFmtId="0" fontId="13" fillId="2" borderId="0"/>
    <xf numFmtId="0" fontId="10" fillId="2" borderId="0"/>
    <xf numFmtId="0" fontId="10" fillId="2" borderId="0"/>
    <xf numFmtId="0" fontId="213" fillId="2" borderId="0"/>
    <xf numFmtId="0" fontId="10" fillId="2" borderId="0"/>
    <xf numFmtId="0" fontId="13" fillId="2" borderId="0"/>
    <xf numFmtId="0" fontId="10" fillId="2" borderId="0"/>
    <xf numFmtId="0" fontId="10" fillId="2" borderId="0"/>
    <xf numFmtId="0" fontId="13" fillId="2" borderId="0"/>
    <xf numFmtId="0" fontId="10" fillId="2" borderId="0"/>
    <xf numFmtId="0" fontId="13" fillId="2" borderId="0"/>
    <xf numFmtId="0" fontId="10" fillId="2" borderId="0"/>
    <xf numFmtId="0" fontId="10" fillId="2" borderId="0"/>
    <xf numFmtId="0" fontId="10" fillId="2" borderId="0"/>
    <xf numFmtId="0" fontId="10" fillId="2" borderId="0"/>
    <xf numFmtId="0" fontId="10" fillId="2" borderId="0"/>
    <xf numFmtId="0" fontId="13" fillId="2" borderId="0"/>
    <xf numFmtId="0" fontId="10" fillId="2" borderId="0"/>
    <xf numFmtId="0" fontId="10" fillId="2" borderId="0"/>
    <xf numFmtId="0" fontId="10" fillId="2" borderId="0"/>
    <xf numFmtId="0" fontId="13" fillId="2" borderId="0"/>
    <xf numFmtId="0" fontId="13" fillId="2" borderId="0"/>
    <xf numFmtId="0" fontId="13" fillId="2" borderId="0"/>
    <xf numFmtId="0" fontId="10" fillId="2" borderId="0"/>
    <xf numFmtId="0" fontId="13" fillId="2" borderId="0"/>
    <xf numFmtId="0" fontId="13" fillId="2" borderId="0"/>
    <xf numFmtId="0" fontId="10" fillId="2" borderId="0"/>
    <xf numFmtId="0" fontId="10" fillId="2" borderId="0"/>
    <xf numFmtId="0" fontId="10" fillId="2" borderId="0"/>
    <xf numFmtId="0" fontId="10" fillId="2" borderId="0"/>
    <xf numFmtId="0" fontId="10" fillId="2" borderId="0"/>
    <xf numFmtId="0" fontId="13" fillId="2" borderId="0"/>
    <xf numFmtId="0" fontId="10" fillId="2" borderId="0"/>
    <xf numFmtId="0" fontId="10" fillId="2" borderId="0"/>
    <xf numFmtId="0" fontId="10" fillId="2" borderId="0"/>
    <xf numFmtId="0" fontId="13" fillId="2" borderId="0"/>
    <xf numFmtId="0" fontId="10" fillId="2" borderId="0"/>
    <xf numFmtId="0" fontId="10" fillId="2" borderId="0"/>
    <xf numFmtId="0" fontId="13" fillId="2" borderId="0"/>
    <xf numFmtId="0" fontId="13" fillId="2" borderId="0"/>
    <xf numFmtId="0" fontId="10" fillId="2" borderId="0"/>
    <xf numFmtId="0" fontId="13" fillId="2" borderId="0"/>
    <xf numFmtId="0" fontId="13" fillId="2" borderId="0"/>
    <xf numFmtId="0" fontId="10" fillId="2" borderId="0"/>
    <xf numFmtId="0" fontId="10" fillId="2" borderId="0"/>
    <xf numFmtId="0" fontId="13" fillId="2" borderId="0"/>
    <xf numFmtId="0" fontId="13" fillId="2" borderId="0"/>
    <xf numFmtId="0" fontId="13" fillId="2" borderId="0"/>
    <xf numFmtId="0" fontId="10" fillId="2" borderId="0"/>
    <xf numFmtId="0" fontId="13" fillId="2" borderId="0"/>
    <xf numFmtId="0" fontId="13" fillId="2" borderId="0"/>
    <xf numFmtId="0" fontId="10" fillId="2" borderId="0"/>
    <xf numFmtId="0" fontId="10" fillId="2" borderId="0"/>
    <xf numFmtId="0" fontId="10" fillId="2" borderId="0"/>
    <xf numFmtId="0" fontId="13" fillId="2" borderId="0"/>
    <xf numFmtId="0" fontId="10" fillId="2" borderId="0"/>
    <xf numFmtId="0" fontId="13" fillId="2" borderId="0"/>
    <xf numFmtId="0" fontId="10" fillId="2" borderId="0"/>
    <xf numFmtId="0" fontId="13" fillId="2" borderId="0"/>
    <xf numFmtId="0" fontId="13" fillId="2" borderId="0"/>
    <xf numFmtId="0" fontId="13" fillId="2" borderId="0"/>
    <xf numFmtId="0" fontId="10" fillId="2" borderId="0"/>
    <xf numFmtId="0" fontId="10" fillId="2" borderId="0"/>
    <xf numFmtId="0" fontId="13" fillId="2" borderId="0"/>
    <xf numFmtId="0" fontId="13" fillId="2" borderId="0"/>
    <xf numFmtId="0" fontId="10" fillId="2" borderId="0"/>
    <xf numFmtId="0" fontId="13" fillId="2" borderId="0"/>
    <xf numFmtId="0" fontId="13" fillId="2" borderId="0"/>
    <xf numFmtId="0" fontId="10" fillId="2" borderId="0"/>
    <xf numFmtId="0" fontId="13" fillId="2" borderId="0"/>
    <xf numFmtId="0" fontId="10" fillId="2" borderId="0"/>
    <xf numFmtId="0" fontId="13" fillId="2" borderId="0"/>
    <xf numFmtId="0" fontId="10" fillId="2" borderId="0"/>
    <xf numFmtId="0" fontId="13" fillId="2" borderId="0"/>
    <xf numFmtId="0" fontId="10" fillId="2" borderId="0"/>
    <xf numFmtId="0" fontId="10" fillId="2" borderId="0"/>
    <xf numFmtId="0" fontId="13" fillId="2" borderId="0"/>
    <xf numFmtId="0" fontId="10" fillId="2" borderId="0"/>
    <xf numFmtId="0" fontId="13" fillId="2" borderId="0"/>
    <xf numFmtId="0" fontId="13" fillId="2" borderId="0"/>
    <xf numFmtId="0" fontId="13" fillId="2" borderId="0"/>
    <xf numFmtId="0" fontId="10" fillId="2" borderId="0"/>
    <xf numFmtId="0" fontId="10" fillId="2" borderId="0"/>
    <xf numFmtId="0" fontId="10" fillId="2" borderId="0"/>
    <xf numFmtId="0" fontId="10" fillId="2" borderId="0"/>
    <xf numFmtId="0" fontId="10" fillId="2" borderId="0"/>
    <xf numFmtId="0" fontId="10" fillId="2" borderId="0"/>
    <xf numFmtId="0" fontId="10" fillId="2" borderId="0"/>
    <xf numFmtId="0" fontId="10" fillId="2" borderId="0"/>
    <xf numFmtId="0" fontId="10" fillId="2" borderId="0"/>
    <xf numFmtId="0" fontId="13" fillId="2" borderId="0"/>
    <xf numFmtId="0" fontId="10" fillId="2" borderId="0"/>
    <xf numFmtId="0" fontId="14" fillId="0" borderId="0">
      <alignment wrapText="1"/>
    </xf>
    <xf numFmtId="0" fontId="10" fillId="0" borderId="0">
      <alignment wrapText="1"/>
    </xf>
    <xf numFmtId="0" fontId="14" fillId="0" borderId="0">
      <alignment wrapText="1"/>
    </xf>
    <xf numFmtId="0" fontId="14" fillId="0" borderId="0">
      <alignment wrapText="1"/>
    </xf>
    <xf numFmtId="0" fontId="10" fillId="0" borderId="0">
      <alignment wrapText="1"/>
    </xf>
    <xf numFmtId="0" fontId="14" fillId="0" borderId="0">
      <alignment wrapText="1"/>
    </xf>
    <xf numFmtId="0" fontId="10" fillId="0" borderId="0">
      <alignment wrapText="1"/>
    </xf>
    <xf numFmtId="0" fontId="14" fillId="0" borderId="0">
      <alignment wrapText="1"/>
    </xf>
    <xf numFmtId="0" fontId="10" fillId="0" borderId="0">
      <alignment wrapText="1"/>
    </xf>
    <xf numFmtId="0" fontId="10" fillId="0" borderId="0">
      <alignment wrapText="1"/>
    </xf>
    <xf numFmtId="0" fontId="10" fillId="0" borderId="0">
      <alignment wrapText="1"/>
    </xf>
    <xf numFmtId="0" fontId="10" fillId="0" borderId="0">
      <alignment wrapText="1"/>
    </xf>
    <xf numFmtId="0" fontId="14" fillId="0" borderId="0">
      <alignment wrapText="1"/>
    </xf>
    <xf numFmtId="0" fontId="10" fillId="0" borderId="0">
      <alignment wrapText="1"/>
    </xf>
    <xf numFmtId="0" fontId="10" fillId="0" borderId="0">
      <alignment wrapText="1"/>
    </xf>
    <xf numFmtId="0" fontId="10" fillId="0" borderId="0">
      <alignment wrapText="1"/>
    </xf>
    <xf numFmtId="0" fontId="10" fillId="0" borderId="0">
      <alignment wrapText="1"/>
    </xf>
    <xf numFmtId="0" fontId="14" fillId="0" borderId="0">
      <alignment wrapText="1"/>
    </xf>
    <xf numFmtId="0" fontId="10" fillId="0" borderId="0">
      <alignment wrapText="1"/>
    </xf>
    <xf numFmtId="0" fontId="14" fillId="0" borderId="0">
      <alignment wrapText="1"/>
    </xf>
    <xf numFmtId="0" fontId="14" fillId="0" borderId="0">
      <alignment wrapText="1"/>
    </xf>
    <xf numFmtId="0" fontId="14" fillId="0" borderId="0">
      <alignment wrapText="1"/>
    </xf>
    <xf numFmtId="0" fontId="10" fillId="0" borderId="0">
      <alignment wrapText="1"/>
    </xf>
    <xf numFmtId="0" fontId="14" fillId="0" borderId="0">
      <alignment wrapText="1"/>
    </xf>
    <xf numFmtId="0" fontId="14" fillId="0" borderId="0">
      <alignment wrapText="1"/>
    </xf>
    <xf numFmtId="0" fontId="10" fillId="0" borderId="0">
      <alignment wrapText="1"/>
    </xf>
    <xf numFmtId="0" fontId="14" fillId="0" borderId="0">
      <alignment wrapText="1"/>
    </xf>
    <xf numFmtId="0" fontId="14" fillId="0" borderId="0">
      <alignment wrapText="1"/>
    </xf>
    <xf numFmtId="0" fontId="14" fillId="0" borderId="0">
      <alignment wrapText="1"/>
    </xf>
    <xf numFmtId="0" fontId="10" fillId="0" borderId="0">
      <alignment wrapText="1"/>
    </xf>
    <xf numFmtId="0" fontId="14" fillId="0" borderId="0">
      <alignment wrapText="1"/>
    </xf>
    <xf numFmtId="0" fontId="14" fillId="0" borderId="0">
      <alignment wrapText="1"/>
    </xf>
    <xf numFmtId="0" fontId="14" fillId="0" borderId="0">
      <alignment wrapText="1"/>
    </xf>
    <xf numFmtId="0" fontId="10" fillId="0" borderId="0">
      <alignment wrapText="1"/>
    </xf>
    <xf numFmtId="0" fontId="14" fillId="0" borderId="0">
      <alignment wrapText="1"/>
    </xf>
    <xf numFmtId="0" fontId="10" fillId="0" borderId="0">
      <alignment wrapText="1"/>
    </xf>
    <xf numFmtId="0" fontId="10" fillId="0" borderId="0">
      <alignment wrapText="1"/>
    </xf>
    <xf numFmtId="0" fontId="10" fillId="0" borderId="0">
      <alignment wrapText="1"/>
    </xf>
    <xf numFmtId="0" fontId="14" fillId="0" borderId="0">
      <alignment wrapText="1"/>
    </xf>
    <xf numFmtId="0" fontId="10" fillId="0" borderId="0">
      <alignment wrapText="1"/>
    </xf>
    <xf numFmtId="0" fontId="14" fillId="0" borderId="0">
      <alignment wrapText="1"/>
    </xf>
    <xf numFmtId="0" fontId="10" fillId="0" borderId="0">
      <alignment wrapText="1"/>
    </xf>
    <xf numFmtId="0" fontId="14" fillId="0" borderId="0">
      <alignment wrapText="1"/>
    </xf>
    <xf numFmtId="0" fontId="14" fillId="0" borderId="0">
      <alignment wrapText="1"/>
    </xf>
    <xf numFmtId="0" fontId="10" fillId="0" borderId="0">
      <alignment wrapText="1"/>
    </xf>
    <xf numFmtId="0" fontId="14" fillId="0" borderId="0">
      <alignment wrapText="1"/>
    </xf>
    <xf numFmtId="0" fontId="14" fillId="0" borderId="0">
      <alignment wrapText="1"/>
    </xf>
    <xf numFmtId="0" fontId="14" fillId="0" borderId="0">
      <alignment wrapText="1"/>
    </xf>
    <xf numFmtId="0" fontId="14" fillId="0" borderId="0">
      <alignment wrapText="1"/>
    </xf>
    <xf numFmtId="0" fontId="10" fillId="0" borderId="0">
      <alignment wrapText="1"/>
    </xf>
    <xf numFmtId="0" fontId="14" fillId="0" borderId="0">
      <alignment wrapText="1"/>
    </xf>
    <xf numFmtId="0" fontId="10" fillId="0" borderId="0">
      <alignment wrapText="1"/>
    </xf>
    <xf numFmtId="0" fontId="14" fillId="0" borderId="0">
      <alignment wrapText="1"/>
    </xf>
    <xf numFmtId="0" fontId="10" fillId="0" borderId="0">
      <alignment wrapText="1"/>
    </xf>
    <xf numFmtId="0" fontId="10" fillId="0" borderId="0">
      <alignment wrapText="1"/>
    </xf>
    <xf numFmtId="0" fontId="213" fillId="0" borderId="0">
      <alignment wrapText="1"/>
    </xf>
    <xf numFmtId="0" fontId="10" fillId="0" borderId="0">
      <alignment wrapText="1"/>
    </xf>
    <xf numFmtId="0" fontId="14" fillId="0" borderId="0">
      <alignment wrapText="1"/>
    </xf>
    <xf numFmtId="0" fontId="14" fillId="0" borderId="0">
      <alignment wrapText="1"/>
    </xf>
    <xf numFmtId="0" fontId="14" fillId="0" borderId="0">
      <alignment wrapText="1"/>
    </xf>
    <xf numFmtId="0" fontId="14" fillId="0" borderId="0">
      <alignment wrapText="1"/>
    </xf>
    <xf numFmtId="0" fontId="14" fillId="0" borderId="0">
      <alignment wrapText="1"/>
    </xf>
    <xf numFmtId="0" fontId="14" fillId="0" borderId="0">
      <alignment wrapText="1"/>
    </xf>
    <xf numFmtId="0" fontId="14" fillId="0" borderId="0">
      <alignment wrapText="1"/>
    </xf>
    <xf numFmtId="0" fontId="10" fillId="0" borderId="0">
      <alignment wrapText="1"/>
    </xf>
    <xf numFmtId="0" fontId="10" fillId="0" borderId="0">
      <alignment wrapText="1"/>
    </xf>
    <xf numFmtId="0" fontId="14" fillId="0" borderId="0">
      <alignment wrapText="1"/>
    </xf>
    <xf numFmtId="0" fontId="14" fillId="0" borderId="0">
      <alignment wrapText="1"/>
    </xf>
    <xf numFmtId="0" fontId="14" fillId="0" borderId="0">
      <alignment wrapText="1"/>
    </xf>
    <xf numFmtId="0" fontId="14" fillId="0" borderId="0">
      <alignment wrapText="1"/>
    </xf>
    <xf numFmtId="0" fontId="14" fillId="0" borderId="0">
      <alignment wrapText="1"/>
    </xf>
    <xf numFmtId="0" fontId="10" fillId="0" borderId="0">
      <alignment wrapText="1"/>
    </xf>
    <xf numFmtId="0" fontId="10" fillId="0" borderId="0">
      <alignment wrapText="1"/>
    </xf>
    <xf numFmtId="0" fontId="14" fillId="0" borderId="0">
      <alignment wrapText="1"/>
    </xf>
    <xf numFmtId="0" fontId="10" fillId="0" borderId="0">
      <alignment wrapText="1"/>
    </xf>
    <xf numFmtId="0" fontId="10" fillId="0" borderId="0">
      <alignment wrapText="1"/>
    </xf>
    <xf numFmtId="0" fontId="24" fillId="0" borderId="0">
      <alignment wrapText="1"/>
    </xf>
    <xf numFmtId="0" fontId="24" fillId="0" borderId="0">
      <alignment wrapText="1"/>
    </xf>
    <xf numFmtId="0" fontId="14" fillId="0" borderId="0">
      <alignment wrapText="1"/>
    </xf>
    <xf numFmtId="0" fontId="14" fillId="0" borderId="0">
      <alignment wrapText="1"/>
    </xf>
    <xf numFmtId="0" fontId="14" fillId="0" borderId="0">
      <alignment wrapText="1"/>
    </xf>
    <xf numFmtId="0" fontId="10" fillId="0" borderId="0">
      <alignment wrapText="1"/>
    </xf>
    <xf numFmtId="0" fontId="10" fillId="0" borderId="0">
      <alignment wrapText="1"/>
    </xf>
    <xf numFmtId="0" fontId="10" fillId="0" borderId="0">
      <alignment wrapText="1"/>
    </xf>
    <xf numFmtId="0" fontId="14" fillId="0" borderId="0">
      <alignment wrapText="1"/>
    </xf>
    <xf numFmtId="0" fontId="10" fillId="0" borderId="0">
      <alignment wrapText="1"/>
    </xf>
    <xf numFmtId="0" fontId="10" fillId="0" borderId="0">
      <alignment wrapText="1"/>
    </xf>
    <xf numFmtId="0" fontId="14" fillId="0" borderId="0">
      <alignment wrapText="1"/>
    </xf>
    <xf numFmtId="0" fontId="10" fillId="0" borderId="0">
      <alignment wrapText="1"/>
    </xf>
    <xf numFmtId="0" fontId="10" fillId="0" borderId="0">
      <alignment wrapText="1"/>
    </xf>
    <xf numFmtId="0" fontId="213" fillId="0" borderId="0">
      <alignment wrapText="1"/>
    </xf>
    <xf numFmtId="0" fontId="10" fillId="0" borderId="0">
      <alignment wrapText="1"/>
    </xf>
    <xf numFmtId="0" fontId="14" fillId="0" borderId="0">
      <alignment wrapText="1"/>
    </xf>
    <xf numFmtId="0" fontId="10" fillId="0" borderId="0">
      <alignment wrapText="1"/>
    </xf>
    <xf numFmtId="0" fontId="10" fillId="0" borderId="0">
      <alignment wrapText="1"/>
    </xf>
    <xf numFmtId="0" fontId="14" fillId="0" borderId="0">
      <alignment wrapText="1"/>
    </xf>
    <xf numFmtId="0" fontId="10" fillId="0" borderId="0">
      <alignment wrapText="1"/>
    </xf>
    <xf numFmtId="0" fontId="14" fillId="0" borderId="0">
      <alignment wrapText="1"/>
    </xf>
    <xf numFmtId="0" fontId="10" fillId="0" borderId="0">
      <alignment wrapText="1"/>
    </xf>
    <xf numFmtId="0" fontId="10" fillId="0" borderId="0">
      <alignment wrapText="1"/>
    </xf>
    <xf numFmtId="0" fontId="10" fillId="0" borderId="0">
      <alignment wrapText="1"/>
    </xf>
    <xf numFmtId="0" fontId="10" fillId="0" borderId="0">
      <alignment wrapText="1"/>
    </xf>
    <xf numFmtId="0" fontId="10" fillId="0" borderId="0">
      <alignment wrapText="1"/>
    </xf>
    <xf numFmtId="0" fontId="14" fillId="0" borderId="0">
      <alignment wrapText="1"/>
    </xf>
    <xf numFmtId="0" fontId="10" fillId="0" borderId="0">
      <alignment wrapText="1"/>
    </xf>
    <xf numFmtId="0" fontId="10" fillId="0" borderId="0">
      <alignment wrapText="1"/>
    </xf>
    <xf numFmtId="0" fontId="10" fillId="0" borderId="0">
      <alignment wrapText="1"/>
    </xf>
    <xf numFmtId="0" fontId="14" fillId="0" borderId="0">
      <alignment wrapText="1"/>
    </xf>
    <xf numFmtId="0" fontId="14" fillId="0" borderId="0">
      <alignment wrapText="1"/>
    </xf>
    <xf numFmtId="0" fontId="14" fillId="0" borderId="0">
      <alignment wrapText="1"/>
    </xf>
    <xf numFmtId="0" fontId="10" fillId="0" borderId="0">
      <alignment wrapText="1"/>
    </xf>
    <xf numFmtId="0" fontId="14" fillId="0" borderId="0">
      <alignment wrapText="1"/>
    </xf>
    <xf numFmtId="0" fontId="14" fillId="0" borderId="0">
      <alignment wrapText="1"/>
    </xf>
    <xf numFmtId="0" fontId="10" fillId="0" borderId="0">
      <alignment wrapText="1"/>
    </xf>
    <xf numFmtId="0" fontId="10" fillId="0" borderId="0">
      <alignment wrapText="1"/>
    </xf>
    <xf numFmtId="0" fontId="10" fillId="0" borderId="0">
      <alignment wrapText="1"/>
    </xf>
    <xf numFmtId="0" fontId="10" fillId="0" borderId="0">
      <alignment wrapText="1"/>
    </xf>
    <xf numFmtId="0" fontId="10" fillId="0" borderId="0">
      <alignment wrapText="1"/>
    </xf>
    <xf numFmtId="0" fontId="14" fillId="0" borderId="0">
      <alignment wrapText="1"/>
    </xf>
    <xf numFmtId="0" fontId="10" fillId="0" borderId="0">
      <alignment wrapText="1"/>
    </xf>
    <xf numFmtId="0" fontId="10" fillId="0" borderId="0">
      <alignment wrapText="1"/>
    </xf>
    <xf numFmtId="0" fontId="10" fillId="0" borderId="0">
      <alignment wrapText="1"/>
    </xf>
    <xf numFmtId="0" fontId="14" fillId="0" borderId="0">
      <alignment wrapText="1"/>
    </xf>
    <xf numFmtId="0" fontId="10" fillId="0" borderId="0">
      <alignment wrapText="1"/>
    </xf>
    <xf numFmtId="0" fontId="10" fillId="0" borderId="0">
      <alignment wrapText="1"/>
    </xf>
    <xf numFmtId="0" fontId="14" fillId="0" borderId="0">
      <alignment vertical="top" wrapText="1"/>
    </xf>
    <xf numFmtId="0" fontId="14" fillId="0" borderId="0">
      <alignment wrapText="1"/>
    </xf>
    <xf numFmtId="0" fontId="10" fillId="0" borderId="0">
      <alignment wrapText="1"/>
    </xf>
    <xf numFmtId="0" fontId="14" fillId="0" borderId="0">
      <alignment wrapText="1"/>
    </xf>
    <xf numFmtId="0" fontId="14" fillId="0" borderId="0">
      <alignment wrapText="1"/>
    </xf>
    <xf numFmtId="0" fontId="10" fillId="0" borderId="0">
      <alignment wrapText="1"/>
    </xf>
    <xf numFmtId="0" fontId="10" fillId="0" borderId="0">
      <alignment wrapText="1"/>
    </xf>
    <xf numFmtId="0" fontId="14" fillId="0" borderId="0">
      <alignment wrapText="1"/>
    </xf>
    <xf numFmtId="0" fontId="14" fillId="0" borderId="0">
      <alignment wrapText="1"/>
    </xf>
    <xf numFmtId="0" fontId="14" fillId="0" borderId="0">
      <alignment wrapText="1"/>
    </xf>
    <xf numFmtId="0" fontId="10" fillId="0" borderId="0">
      <alignment wrapText="1"/>
    </xf>
    <xf numFmtId="0" fontId="14" fillId="0" borderId="0">
      <alignment wrapText="1"/>
    </xf>
    <xf numFmtId="0" fontId="14" fillId="0" borderId="0">
      <alignment vertical="top" wrapText="1"/>
    </xf>
    <xf numFmtId="0" fontId="10" fillId="0" borderId="0">
      <alignment wrapText="1"/>
    </xf>
    <xf numFmtId="0" fontId="10" fillId="0" borderId="0">
      <alignment wrapText="1"/>
    </xf>
    <xf numFmtId="0" fontId="10" fillId="0" borderId="0">
      <alignment wrapText="1"/>
    </xf>
    <xf numFmtId="0" fontId="14" fillId="0" borderId="0">
      <alignment wrapText="1"/>
    </xf>
    <xf numFmtId="0" fontId="10" fillId="0" borderId="0">
      <alignment wrapText="1"/>
    </xf>
    <xf numFmtId="0" fontId="14" fillId="0" borderId="0">
      <alignment wrapText="1"/>
    </xf>
    <xf numFmtId="0" fontId="10" fillId="0" borderId="0">
      <alignment wrapText="1"/>
    </xf>
    <xf numFmtId="0" fontId="14" fillId="0" borderId="0">
      <alignment wrapText="1"/>
    </xf>
    <xf numFmtId="0" fontId="14" fillId="0" borderId="0">
      <alignment wrapText="1"/>
    </xf>
    <xf numFmtId="0" fontId="14" fillId="0" borderId="0">
      <alignment wrapText="1"/>
    </xf>
    <xf numFmtId="0" fontId="10" fillId="0" borderId="0">
      <alignment wrapText="1"/>
    </xf>
    <xf numFmtId="0" fontId="10" fillId="0" borderId="0">
      <alignment wrapText="1"/>
    </xf>
    <xf numFmtId="0" fontId="14" fillId="0" borderId="0">
      <alignment wrapText="1"/>
    </xf>
    <xf numFmtId="0" fontId="14" fillId="0" borderId="0">
      <alignment wrapText="1"/>
    </xf>
    <xf numFmtId="0" fontId="10" fillId="0" borderId="0">
      <alignment wrapText="1"/>
    </xf>
    <xf numFmtId="0" fontId="14" fillId="0" borderId="0">
      <alignment wrapText="1"/>
    </xf>
    <xf numFmtId="0" fontId="14" fillId="0" borderId="0">
      <alignment wrapText="1"/>
    </xf>
    <xf numFmtId="0" fontId="10" fillId="0" borderId="0">
      <alignment wrapText="1"/>
    </xf>
    <xf numFmtId="0" fontId="14" fillId="0" borderId="0">
      <alignment wrapText="1"/>
    </xf>
    <xf numFmtId="0" fontId="10" fillId="0" borderId="0">
      <alignment wrapText="1"/>
    </xf>
    <xf numFmtId="0" fontId="14" fillId="0" borderId="0">
      <alignment wrapText="1"/>
    </xf>
    <xf numFmtId="0" fontId="10" fillId="0" borderId="0">
      <alignment wrapText="1"/>
    </xf>
    <xf numFmtId="0" fontId="14" fillId="0" borderId="0">
      <alignment wrapText="1"/>
    </xf>
    <xf numFmtId="0" fontId="10" fillId="0" borderId="0">
      <alignment wrapText="1"/>
    </xf>
    <xf numFmtId="0" fontId="10" fillId="0" borderId="0">
      <alignment wrapText="1"/>
    </xf>
    <xf numFmtId="0" fontId="14" fillId="0" borderId="0">
      <alignment wrapText="1"/>
    </xf>
    <xf numFmtId="0" fontId="10" fillId="0" borderId="0">
      <alignment wrapText="1"/>
    </xf>
    <xf numFmtId="0" fontId="14" fillId="0" borderId="0">
      <alignment wrapText="1"/>
    </xf>
    <xf numFmtId="0" fontId="14" fillId="0" borderId="0">
      <alignment wrapText="1"/>
    </xf>
    <xf numFmtId="0" fontId="14" fillId="0" borderId="0">
      <alignment wrapText="1"/>
    </xf>
    <xf numFmtId="0" fontId="10" fillId="0" borderId="0">
      <alignment wrapText="1"/>
    </xf>
    <xf numFmtId="0" fontId="10" fillId="0" borderId="0">
      <alignment wrapText="1"/>
    </xf>
    <xf numFmtId="0" fontId="10" fillId="0" borderId="0">
      <alignment wrapText="1"/>
    </xf>
    <xf numFmtId="0" fontId="10" fillId="0" borderId="0">
      <alignment wrapText="1"/>
    </xf>
    <xf numFmtId="0" fontId="10" fillId="0" borderId="0">
      <alignment wrapText="1"/>
    </xf>
    <xf numFmtId="0" fontId="10" fillId="0" borderId="0">
      <alignment wrapText="1"/>
    </xf>
    <xf numFmtId="0" fontId="10" fillId="0" borderId="0">
      <alignment wrapText="1"/>
    </xf>
    <xf numFmtId="0" fontId="10" fillId="0" borderId="0">
      <alignment wrapText="1"/>
    </xf>
    <xf numFmtId="0" fontId="10" fillId="0" borderId="0">
      <alignment wrapText="1"/>
    </xf>
    <xf numFmtId="0" fontId="14" fillId="0" borderId="0">
      <alignment wrapText="1"/>
    </xf>
    <xf numFmtId="0" fontId="10" fillId="0" borderId="0">
      <alignment wrapText="1"/>
    </xf>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6" borderId="0" applyNumberFormat="0" applyBorder="0" applyAlignment="0" applyProtection="0"/>
    <xf numFmtId="0" fontId="12" fillId="9" borderId="0" applyNumberFormat="0" applyBorder="0" applyAlignment="0" applyProtection="0"/>
    <xf numFmtId="0" fontId="12" fillId="12" borderId="0" applyNumberFormat="0" applyBorder="0" applyAlignment="0" applyProtection="0"/>
    <xf numFmtId="0" fontId="56" fillId="9" borderId="0" applyNumberFormat="0" applyBorder="0" applyAlignment="0" applyProtection="0"/>
    <xf numFmtId="0" fontId="56" fillId="10" borderId="0" applyNumberFormat="0" applyBorder="0" applyAlignment="0" applyProtection="0"/>
    <xf numFmtId="0" fontId="56" fillId="11" borderId="0" applyNumberFormat="0" applyBorder="0" applyAlignment="0" applyProtection="0"/>
    <xf numFmtId="0" fontId="56" fillId="6" borderId="0" applyNumberFormat="0" applyBorder="0" applyAlignment="0" applyProtection="0"/>
    <xf numFmtId="0" fontId="56" fillId="9" borderId="0" applyNumberFormat="0" applyBorder="0" applyAlignment="0" applyProtection="0"/>
    <xf numFmtId="0" fontId="56" fillId="12" borderId="0" applyNumberFormat="0" applyBorder="0" applyAlignment="0" applyProtection="0"/>
    <xf numFmtId="0" fontId="24" fillId="0" borderId="0"/>
    <xf numFmtId="0" fontId="25" fillId="0" borderId="0"/>
    <xf numFmtId="0" fontId="24" fillId="0" borderId="0"/>
    <xf numFmtId="0" fontId="24" fillId="0" borderId="0"/>
    <xf numFmtId="0" fontId="25" fillId="0" borderId="0"/>
    <xf numFmtId="0" fontId="25" fillId="0" borderId="0"/>
    <xf numFmtId="0" fontId="25" fillId="0" borderId="0"/>
    <xf numFmtId="0" fontId="25" fillId="0" borderId="0"/>
    <xf numFmtId="0" fontId="25" fillId="0" borderId="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7" fillId="13" borderId="0" applyNumberFormat="0" applyBorder="0" applyAlignment="0" applyProtection="0"/>
    <xf numFmtId="0" fontId="57" fillId="10" borderId="0" applyNumberFormat="0" applyBorder="0" applyAlignment="0" applyProtection="0"/>
    <xf numFmtId="0" fontId="57" fillId="11" borderId="0" applyNumberFormat="0" applyBorder="0" applyAlignment="0" applyProtection="0"/>
    <xf numFmtId="0" fontId="57" fillId="14"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102" fillId="0" borderId="0"/>
    <xf numFmtId="0" fontId="85" fillId="0" borderId="0" applyFont="0" applyFill="0" applyBorder="0" applyAlignment="0" applyProtection="0"/>
    <xf numFmtId="0" fontId="85" fillId="0" borderId="0" applyFont="0" applyFill="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205" fontId="22" fillId="0" borderId="0" applyFont="0" applyFill="0" applyBorder="0" applyAlignment="0" applyProtection="0"/>
    <xf numFmtId="206" fontId="22" fillId="0" borderId="0" applyFont="0" applyFill="0" applyBorder="0" applyAlignment="0" applyProtection="0"/>
    <xf numFmtId="0" fontId="16" fillId="0" borderId="0" applyFont="0" applyFill="0" applyBorder="0" applyAlignment="0" applyProtection="0"/>
    <xf numFmtId="207" fontId="86" fillId="0" borderId="0" applyFont="0" applyFill="0" applyBorder="0" applyAlignment="0" applyProtection="0"/>
    <xf numFmtId="208" fontId="103" fillId="0" borderId="0" applyFont="0" applyFill="0" applyBorder="0" applyAlignment="0" applyProtection="0"/>
    <xf numFmtId="0" fontId="16" fillId="0" borderId="0" applyFont="0" applyFill="0" applyBorder="0" applyAlignment="0" applyProtection="0"/>
    <xf numFmtId="209" fontId="76" fillId="0" borderId="0" applyFont="0" applyFill="0" applyBorder="0" applyAlignment="0" applyProtection="0"/>
    <xf numFmtId="0" fontId="104" fillId="0" borderId="0">
      <alignment horizontal="center" wrapText="1"/>
      <protection locked="0"/>
    </xf>
    <xf numFmtId="0" fontId="105" fillId="0" borderId="0" applyFont="0"/>
    <xf numFmtId="41" fontId="22" fillId="0" borderId="0" applyFont="0" applyFill="0" applyBorder="0" applyAlignment="0" applyProtection="0"/>
    <xf numFmtId="0" fontId="16" fillId="0" borderId="0" applyFont="0" applyFill="0" applyBorder="0" applyAlignment="0" applyProtection="0"/>
    <xf numFmtId="188" fontId="106" fillId="0" borderId="0" applyFont="0" applyFill="0" applyBorder="0" applyAlignment="0" applyProtection="0"/>
    <xf numFmtId="187" fontId="103" fillId="0" borderId="0" applyFont="0" applyFill="0" applyBorder="0" applyAlignment="0" applyProtection="0"/>
    <xf numFmtId="0" fontId="16" fillId="0" borderId="0" applyFont="0" applyFill="0" applyBorder="0" applyAlignment="0" applyProtection="0"/>
    <xf numFmtId="187" fontId="106" fillId="0" borderId="0" applyFont="0" applyFill="0" applyBorder="0" applyAlignment="0" applyProtection="0"/>
    <xf numFmtId="179" fontId="76" fillId="0" borderId="0" applyFont="0" applyFill="0" applyBorder="0" applyAlignment="0" applyProtection="0"/>
    <xf numFmtId="0" fontId="19" fillId="4" borderId="0" applyNumberFormat="0" applyBorder="0" applyAlignment="0" applyProtection="0"/>
    <xf numFmtId="0" fontId="107" fillId="0" borderId="0" applyNumberFormat="0" applyFill="0" applyBorder="0" applyAlignment="0" applyProtection="0"/>
    <xf numFmtId="0" fontId="16" fillId="0" borderId="0"/>
    <xf numFmtId="0" fontId="103" fillId="0" borderId="0"/>
    <xf numFmtId="0" fontId="16" fillId="0" borderId="0"/>
    <xf numFmtId="0" fontId="108" fillId="0" borderId="0"/>
    <xf numFmtId="0" fontId="109" fillId="0" borderId="0"/>
    <xf numFmtId="37" fontId="20" fillId="0" borderId="0"/>
    <xf numFmtId="0" fontId="21" fillId="0" borderId="0"/>
    <xf numFmtId="0" fontId="17" fillId="0" borderId="0"/>
    <xf numFmtId="174" fontId="18" fillId="0" borderId="0" applyFill="0" applyBorder="0" applyAlignment="0"/>
    <xf numFmtId="174" fontId="22" fillId="0" borderId="0" applyFill="0" applyBorder="0" applyAlignment="0"/>
    <xf numFmtId="174" fontId="212" fillId="0" borderId="0" applyFill="0" applyBorder="0" applyAlignment="0"/>
    <xf numFmtId="280" fontId="24" fillId="0" borderId="0" applyFill="0" applyBorder="0" applyAlignment="0"/>
    <xf numFmtId="210" fontId="110" fillId="0" borderId="0" applyFill="0" applyBorder="0" applyAlignment="0"/>
    <xf numFmtId="183" fontId="22" fillId="0" borderId="0" applyFill="0" applyBorder="0" applyAlignment="0"/>
    <xf numFmtId="211" fontId="22" fillId="0" borderId="0" applyFill="0" applyBorder="0" applyAlignment="0"/>
    <xf numFmtId="212" fontId="22" fillId="0" borderId="0" applyFill="0" applyBorder="0" applyAlignment="0"/>
    <xf numFmtId="180" fontId="110" fillId="0" borderId="0" applyFill="0" applyBorder="0" applyAlignment="0"/>
    <xf numFmtId="213" fontId="110" fillId="0" borderId="0" applyFill="0" applyBorder="0" applyAlignment="0"/>
    <xf numFmtId="210" fontId="110" fillId="0" borderId="0" applyFill="0" applyBorder="0" applyAlignment="0"/>
    <xf numFmtId="0" fontId="23" fillId="21" borderId="8" applyNumberFormat="0" applyAlignment="0" applyProtection="0"/>
    <xf numFmtId="0" fontId="111" fillId="0" borderId="0"/>
    <xf numFmtId="214" fontId="112" fillId="0" borderId="4" applyBorder="0"/>
    <xf numFmtId="214" fontId="113" fillId="0" borderId="5">
      <protection locked="0"/>
    </xf>
    <xf numFmtId="215" fontId="86" fillId="0" borderId="0" applyFont="0" applyFill="0" applyBorder="0" applyAlignment="0" applyProtection="0"/>
    <xf numFmtId="165" fontId="73" fillId="0" borderId="0" applyFont="0" applyFill="0" applyBorder="0" applyAlignment="0" applyProtection="0"/>
    <xf numFmtId="216" fontId="114" fillId="0" borderId="0"/>
    <xf numFmtId="216" fontId="114" fillId="0" borderId="0"/>
    <xf numFmtId="216" fontId="114" fillId="0" borderId="0"/>
    <xf numFmtId="216" fontId="114" fillId="0" borderId="0"/>
    <xf numFmtId="216" fontId="114" fillId="0" borderId="0"/>
    <xf numFmtId="216" fontId="114" fillId="0" borderId="0"/>
    <xf numFmtId="216" fontId="114" fillId="0" borderId="0"/>
    <xf numFmtId="216" fontId="114" fillId="0" borderId="0"/>
    <xf numFmtId="41" fontId="3" fillId="0" borderId="0" applyFont="0" applyFill="0" applyBorder="0" applyAlignment="0" applyProtection="0"/>
    <xf numFmtId="41" fontId="18"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164" fontId="3" fillId="0" borderId="0" applyFont="0" applyFill="0" applyBorder="0" applyAlignment="0" applyProtection="0"/>
    <xf numFmtId="41" fontId="25" fillId="0" borderId="0" applyFont="0" applyFill="0" applyBorder="0" applyAlignment="0" applyProtection="0"/>
    <xf numFmtId="164" fontId="26" fillId="0" borderId="0" applyFont="0" applyFill="0" applyBorder="0" applyAlignment="0" applyProtection="0"/>
    <xf numFmtId="41" fontId="212" fillId="0" borderId="0" applyFont="0" applyFill="0" applyBorder="0" applyAlignment="0" applyProtection="0"/>
    <xf numFmtId="41" fontId="214" fillId="0" borderId="0" applyFont="0" applyFill="0" applyBorder="0" applyAlignment="0" applyProtection="0"/>
    <xf numFmtId="41" fontId="212" fillId="0" borderId="0" applyFont="0" applyFill="0" applyBorder="0" applyAlignment="0" applyProtection="0"/>
    <xf numFmtId="180" fontId="110" fillId="0" borderId="0" applyFont="0" applyFill="0" applyBorder="0" applyAlignment="0" applyProtection="0"/>
    <xf numFmtId="49" fontId="115" fillId="0" borderId="9" applyNumberFormat="0" applyFont="0" applyFill="0" applyBorder="0" applyProtection="0">
      <alignment horizontal="center" vertical="center" wrapText="1"/>
    </xf>
    <xf numFmtId="0" fontId="24" fillId="0" borderId="10" applyNumberFormat="0" applyBorder="0">
      <alignment horizontal="center" vertical="center" wrapText="1"/>
    </xf>
    <xf numFmtId="182" fontId="116" fillId="0" borderId="5" applyFont="0" applyAlignment="0">
      <alignment horizontal="center"/>
    </xf>
    <xf numFmtId="43" fontId="22" fillId="0" borderId="0" applyFont="0" applyFill="0" applyBorder="0" applyAlignment="0" applyProtection="0"/>
    <xf numFmtId="43" fontId="22" fillId="0" borderId="0" applyFont="0" applyFill="0" applyBorder="0" applyAlignment="0" applyProtection="0"/>
    <xf numFmtId="167" fontId="3" fillId="0" borderId="0" applyFont="0" applyFill="0" applyBorder="0" applyAlignment="0" applyProtection="0"/>
    <xf numFmtId="167" fontId="26" fillId="0" borderId="0" applyFont="0" applyFill="0" applyBorder="0" applyAlignment="0" applyProtection="0"/>
    <xf numFmtId="165" fontId="26" fillId="0" borderId="0" applyFont="0" applyFill="0" applyBorder="0" applyAlignment="0" applyProtection="0"/>
    <xf numFmtId="43" fontId="18" fillId="0" borderId="0" applyFont="0" applyFill="0" applyBorder="0" applyAlignment="0" applyProtection="0"/>
    <xf numFmtId="165" fontId="3"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173" fontId="72" fillId="0" borderId="0" applyFont="0" applyFill="0" applyBorder="0" applyAlignment="0" applyProtection="0"/>
    <xf numFmtId="173" fontId="216" fillId="0" borderId="0" applyFont="0" applyFill="0" applyBorder="0" applyAlignment="0" applyProtection="0"/>
    <xf numFmtId="43" fontId="12" fillId="0" borderId="0" applyFont="0" applyFill="0" applyBorder="0" applyAlignment="0" applyProtection="0"/>
    <xf numFmtId="43" fontId="217" fillId="0" borderId="0" applyFont="0" applyFill="0" applyBorder="0" applyAlignment="0" applyProtection="0"/>
    <xf numFmtId="43" fontId="22"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165" fontId="55"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168" fontId="3"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168" fontId="3" fillId="0" borderId="0" applyFont="0" applyFill="0" applyBorder="0" applyAlignment="0" applyProtection="0"/>
    <xf numFmtId="184" fontId="3"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184" fontId="12" fillId="0" borderId="0" applyFont="0" applyFill="0" applyBorder="0" applyAlignment="0" applyProtection="0"/>
    <xf numFmtId="173" fontId="72" fillId="0" borderId="0" applyFont="0" applyFill="0" applyBorder="0" applyAlignment="0" applyProtection="0"/>
    <xf numFmtId="173" fontId="72" fillId="0" borderId="0" applyFont="0" applyFill="0" applyBorder="0" applyAlignment="0" applyProtection="0"/>
    <xf numFmtId="43" fontId="212" fillId="0" borderId="0" applyFont="0" applyFill="0" applyBorder="0" applyAlignment="0" applyProtection="0"/>
    <xf numFmtId="165" fontId="2" fillId="0" borderId="0" applyFont="0" applyFill="0" applyBorder="0" applyAlignment="0" applyProtection="0"/>
    <xf numFmtId="173" fontId="54" fillId="0" borderId="0" applyFont="0" applyFill="0" applyBorder="0" applyAlignment="0" applyProtection="0"/>
    <xf numFmtId="43" fontId="117" fillId="0" borderId="0" applyFont="0" applyFill="0" applyBorder="0" applyAlignment="0" applyProtection="0"/>
    <xf numFmtId="43" fontId="40" fillId="0" borderId="0" applyFont="0" applyFill="0" applyBorder="0" applyAlignment="0" applyProtection="0"/>
    <xf numFmtId="43" fontId="212" fillId="0" borderId="0" applyFont="0" applyFill="0" applyBorder="0" applyAlignment="0" applyProtection="0"/>
    <xf numFmtId="43" fontId="1" fillId="0" borderId="0" applyFont="0" applyFill="0" applyBorder="0" applyAlignment="0" applyProtection="0"/>
    <xf numFmtId="43" fontId="212"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22" fillId="0" borderId="0" applyFont="0" applyFill="0" applyBorder="0" applyAlignment="0" applyProtection="0"/>
    <xf numFmtId="43" fontId="12" fillId="0" borderId="0" applyFont="0" applyFill="0" applyBorder="0" applyAlignment="0" applyProtection="0"/>
    <xf numFmtId="165" fontId="12" fillId="0" borderId="0" applyFont="0" applyFill="0" applyBorder="0" applyAlignment="0" applyProtection="0"/>
    <xf numFmtId="43" fontId="212" fillId="0" borderId="0" applyFont="0" applyFill="0" applyBorder="0" applyAlignment="0" applyProtection="0"/>
    <xf numFmtId="165"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2" fillId="0" borderId="0" applyFont="0" applyFill="0" applyBorder="0" applyAlignment="0" applyProtection="0"/>
    <xf numFmtId="43" fontId="12" fillId="0" borderId="0" applyFont="0" applyFill="0" applyBorder="0" applyAlignment="0" applyProtection="0"/>
    <xf numFmtId="184" fontId="24" fillId="0" borderId="0" applyFont="0" applyFill="0" applyBorder="0" applyAlignment="0" applyProtection="0"/>
    <xf numFmtId="184" fontId="24" fillId="0" borderId="0" applyFont="0" applyFill="0" applyBorder="0" applyAlignment="0" applyProtection="0"/>
    <xf numFmtId="43" fontId="1" fillId="0" borderId="0" applyFont="0" applyFill="0" applyBorder="0" applyAlignment="0" applyProtection="0"/>
    <xf numFmtId="184" fontId="12" fillId="0" borderId="0" applyFont="0" applyFill="0" applyBorder="0" applyAlignment="0" applyProtection="0"/>
    <xf numFmtId="0" fontId="27" fillId="0" borderId="0" applyFont="0" applyFill="0" applyBorder="0" applyAlignment="0" applyProtection="0"/>
    <xf numFmtId="43" fontId="12" fillId="0" borderId="0" applyFont="0" applyFill="0" applyBorder="0" applyAlignment="0" applyProtection="0"/>
    <xf numFmtId="8" fontId="3" fillId="0" borderId="0" applyFont="0" applyFill="0" applyBorder="0" applyAlignment="0" applyProtection="0"/>
    <xf numFmtId="0" fontId="27" fillId="0" borderId="0" applyFont="0" applyFill="0" applyBorder="0" applyAlignment="0" applyProtection="0"/>
    <xf numFmtId="43" fontId="12"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2" fillId="0" borderId="0" applyFont="0" applyFill="0" applyBorder="0" applyAlignment="0" applyProtection="0"/>
    <xf numFmtId="0" fontId="27" fillId="0" borderId="0" applyFont="0" applyFill="0" applyBorder="0" applyAlignment="0" applyProtection="0"/>
    <xf numFmtId="217" fontId="94" fillId="0" borderId="0"/>
    <xf numFmtId="3" fontId="22" fillId="0" borderId="0" applyFont="0" applyFill="0" applyBorder="0" applyAlignment="0" applyProtection="0"/>
    <xf numFmtId="0" fontId="22" fillId="0" borderId="5" applyFont="0" applyFill="0" applyProtection="0">
      <alignment vertical="center"/>
    </xf>
    <xf numFmtId="218" fontId="22" fillId="0" borderId="5" applyFont="0" applyFill="0" applyBorder="0" applyProtection="0">
      <alignment vertical="center"/>
    </xf>
    <xf numFmtId="0" fontId="118" fillId="0" borderId="0" applyNumberFormat="0" applyAlignment="0">
      <alignment horizontal="left"/>
    </xf>
    <xf numFmtId="0" fontId="119" fillId="0" borderId="0" applyNumberFormat="0" applyAlignment="0"/>
    <xf numFmtId="192" fontId="102" fillId="0" borderId="0" applyFont="0" applyFill="0" applyBorder="0" applyAlignment="0" applyProtection="0"/>
    <xf numFmtId="219" fontId="116" fillId="0" borderId="0" applyFont="0" applyFill="0" applyBorder="0" applyAlignment="0" applyProtection="0"/>
    <xf numFmtId="220" fontId="91" fillId="0" borderId="0" applyFont="0" applyFill="0" applyBorder="0" applyAlignment="0" applyProtection="0"/>
    <xf numFmtId="178" fontId="52" fillId="0" borderId="0" applyFont="0" applyFill="0" applyBorder="0" applyAlignment="0" applyProtection="0"/>
    <xf numFmtId="221" fontId="120" fillId="0" borderId="0">
      <protection locked="0"/>
    </xf>
    <xf numFmtId="222" fontId="120" fillId="0" borderId="0">
      <protection locked="0"/>
    </xf>
    <xf numFmtId="223" fontId="121" fillId="0" borderId="11">
      <protection locked="0"/>
    </xf>
    <xf numFmtId="224" fontId="120" fillId="0" borderId="0">
      <protection locked="0"/>
    </xf>
    <xf numFmtId="225" fontId="120" fillId="0" borderId="0">
      <protection locked="0"/>
    </xf>
    <xf numFmtId="224" fontId="120" fillId="0" borderId="0" applyNumberFormat="0">
      <protection locked="0"/>
    </xf>
    <xf numFmtId="224" fontId="120" fillId="0" borderId="0">
      <protection locked="0"/>
    </xf>
    <xf numFmtId="214" fontId="122" fillId="0" borderId="2"/>
    <xf numFmtId="226" fontId="122" fillId="0" borderId="2"/>
    <xf numFmtId="210" fontId="110" fillId="0" borderId="0" applyFont="0" applyFill="0" applyBorder="0" applyAlignment="0" applyProtection="0"/>
    <xf numFmtId="44" fontId="22" fillId="0" borderId="0" applyFont="0" applyFill="0" applyBorder="0" applyAlignment="0" applyProtection="0"/>
    <xf numFmtId="175" fontId="22" fillId="0" borderId="0" applyFont="0" applyFill="0" applyBorder="0" applyAlignment="0" applyProtection="0"/>
    <xf numFmtId="227" fontId="22" fillId="0" borderId="0"/>
    <xf numFmtId="228" fontId="123" fillId="0" borderId="5"/>
    <xf numFmtId="0" fontId="28" fillId="22" borderId="12" applyNumberFormat="0" applyAlignment="0" applyProtection="0"/>
    <xf numFmtId="168" fontId="24" fillId="0" borderId="0" applyFont="0" applyFill="0" applyBorder="0" applyAlignment="0" applyProtection="0"/>
    <xf numFmtId="1" fontId="124" fillId="0" borderId="13" applyBorder="0"/>
    <xf numFmtId="214" fontId="79" fillId="0" borderId="2">
      <alignment horizontal="center"/>
      <protection hidden="1"/>
    </xf>
    <xf numFmtId="229" fontId="125" fillId="0" borderId="2">
      <alignment horizontal="center"/>
      <protection hidden="1"/>
    </xf>
    <xf numFmtId="214" fontId="79" fillId="0" borderId="2">
      <alignment horizontal="center"/>
      <protection hidden="1"/>
    </xf>
    <xf numFmtId="174" fontId="24" fillId="0" borderId="14"/>
    <xf numFmtId="0" fontId="22" fillId="0" borderId="0" applyFont="0" applyFill="0" applyBorder="0" applyAlignment="0" applyProtection="0"/>
    <xf numFmtId="14" fontId="88" fillId="0" borderId="0" applyFill="0" applyBorder="0" applyAlignment="0"/>
    <xf numFmtId="41" fontId="126" fillId="0" borderId="0" applyFont="0" applyFill="0" applyBorder="0" applyAlignment="0" applyProtection="0"/>
    <xf numFmtId="4" fontId="110" fillId="0" borderId="0" applyFont="0" applyFill="0" applyBorder="0" applyAlignment="0" applyProtection="0"/>
    <xf numFmtId="230" fontId="24" fillId="0" borderId="0"/>
    <xf numFmtId="231" fontId="25" fillId="0" borderId="1"/>
    <xf numFmtId="232" fontId="91" fillId="0" borderId="0" applyFont="0" applyFill="0" applyBorder="0" applyAlignment="0" applyProtection="0"/>
    <xf numFmtId="233" fontId="22" fillId="0" borderId="0" applyFont="0" applyFill="0" applyBorder="0" applyAlignment="0" applyProtection="0"/>
    <xf numFmtId="234" fontId="22" fillId="0" borderId="0"/>
    <xf numFmtId="235" fontId="25" fillId="0" borderId="0"/>
    <xf numFmtId="0" fontId="102" fillId="0" borderId="0">
      <alignment vertical="top" wrapText="1"/>
    </xf>
    <xf numFmtId="168" fontId="127" fillId="0" borderId="0" applyFont="0" applyFill="0" applyBorder="0" applyAlignment="0" applyProtection="0"/>
    <xf numFmtId="178" fontId="127" fillId="0" borderId="0" applyFont="0" applyFill="0" applyBorder="0" applyAlignment="0" applyProtection="0"/>
    <xf numFmtId="168" fontId="127" fillId="0" borderId="0" applyFont="0" applyFill="0" applyBorder="0" applyAlignment="0" applyProtection="0"/>
    <xf numFmtId="41" fontId="127" fillId="0" borderId="0" applyFont="0" applyFill="0" applyBorder="0" applyAlignment="0" applyProtection="0"/>
    <xf numFmtId="168" fontId="127" fillId="0" borderId="0" applyFont="0" applyFill="0" applyBorder="0" applyAlignment="0" applyProtection="0"/>
    <xf numFmtId="168" fontId="127" fillId="0" borderId="0" applyFont="0" applyFill="0" applyBorder="0" applyAlignment="0" applyProtection="0"/>
    <xf numFmtId="41" fontId="127" fillId="0" borderId="0" applyFont="0" applyFill="0" applyBorder="0" applyAlignment="0" applyProtection="0"/>
    <xf numFmtId="41" fontId="127" fillId="0" borderId="0" applyFont="0" applyFill="0" applyBorder="0" applyAlignment="0" applyProtection="0"/>
    <xf numFmtId="41" fontId="127" fillId="0" borderId="0" applyFont="0" applyFill="0" applyBorder="0" applyAlignment="0" applyProtection="0"/>
    <xf numFmtId="168" fontId="127" fillId="0" borderId="0" applyFont="0" applyFill="0" applyBorder="0" applyAlignment="0" applyProtection="0"/>
    <xf numFmtId="168" fontId="127" fillId="0" borderId="0" applyFont="0" applyFill="0" applyBorder="0" applyAlignment="0" applyProtection="0"/>
    <xf numFmtId="168" fontId="127" fillId="0" borderId="0" applyFont="0" applyFill="0" applyBorder="0" applyAlignment="0" applyProtection="0"/>
    <xf numFmtId="41" fontId="127" fillId="0" borderId="0" applyFont="0" applyFill="0" applyBorder="0" applyAlignment="0" applyProtection="0"/>
    <xf numFmtId="41" fontId="127" fillId="0" borderId="0" applyFont="0" applyFill="0" applyBorder="0" applyAlignment="0" applyProtection="0"/>
    <xf numFmtId="164" fontId="127" fillId="0" borderId="0" applyFont="0" applyFill="0" applyBorder="0" applyAlignment="0" applyProtection="0"/>
    <xf numFmtId="164" fontId="127" fillId="0" borderId="0" applyFont="0" applyFill="0" applyBorder="0" applyAlignment="0" applyProtection="0"/>
    <xf numFmtId="41" fontId="127" fillId="0" borderId="0" applyFont="0" applyFill="0" applyBorder="0" applyAlignment="0" applyProtection="0"/>
    <xf numFmtId="178" fontId="127" fillId="0" borderId="0" applyFont="0" applyFill="0" applyBorder="0" applyAlignment="0" applyProtection="0"/>
    <xf numFmtId="43" fontId="127" fillId="0" borderId="0" applyFont="0" applyFill="0" applyBorder="0" applyAlignment="0" applyProtection="0"/>
    <xf numFmtId="178" fontId="127" fillId="0" borderId="0" applyFont="0" applyFill="0" applyBorder="0" applyAlignment="0" applyProtection="0"/>
    <xf numFmtId="178" fontId="127" fillId="0" borderId="0" applyFont="0" applyFill="0" applyBorder="0" applyAlignment="0" applyProtection="0"/>
    <xf numFmtId="43" fontId="127" fillId="0" borderId="0" applyFont="0" applyFill="0" applyBorder="0" applyAlignment="0" applyProtection="0"/>
    <xf numFmtId="43" fontId="127" fillId="0" borderId="0" applyFont="0" applyFill="0" applyBorder="0" applyAlignment="0" applyProtection="0"/>
    <xf numFmtId="43" fontId="127" fillId="0" borderId="0" applyFont="0" applyFill="0" applyBorder="0" applyAlignment="0" applyProtection="0"/>
    <xf numFmtId="178" fontId="127" fillId="0" borderId="0" applyFont="0" applyFill="0" applyBorder="0" applyAlignment="0" applyProtection="0"/>
    <xf numFmtId="178" fontId="127" fillId="0" borderId="0" applyFont="0" applyFill="0" applyBorder="0" applyAlignment="0" applyProtection="0"/>
    <xf numFmtId="178" fontId="127" fillId="0" borderId="0" applyFont="0" applyFill="0" applyBorder="0" applyAlignment="0" applyProtection="0"/>
    <xf numFmtId="43" fontId="127" fillId="0" borderId="0" applyFont="0" applyFill="0" applyBorder="0" applyAlignment="0" applyProtection="0"/>
    <xf numFmtId="43" fontId="127" fillId="0" borderId="0" applyFont="0" applyFill="0" applyBorder="0" applyAlignment="0" applyProtection="0"/>
    <xf numFmtId="165" fontId="127" fillId="0" borderId="0" applyFont="0" applyFill="0" applyBorder="0" applyAlignment="0" applyProtection="0"/>
    <xf numFmtId="165" fontId="127" fillId="0" borderId="0" applyFont="0" applyFill="0" applyBorder="0" applyAlignment="0" applyProtection="0"/>
    <xf numFmtId="43" fontId="127" fillId="0" borderId="0" applyFont="0" applyFill="0" applyBorder="0" applyAlignment="0" applyProtection="0"/>
    <xf numFmtId="0" fontId="58" fillId="21" borderId="15" applyNumberFormat="0" applyAlignment="0" applyProtection="0"/>
    <xf numFmtId="0" fontId="59" fillId="8" borderId="8" applyNumberFormat="0" applyAlignment="0" applyProtection="0"/>
    <xf numFmtId="0" fontId="60" fillId="0" borderId="16" applyNumberFormat="0" applyFill="0" applyAlignment="0" applyProtection="0"/>
    <xf numFmtId="0" fontId="61" fillId="0" borderId="17" applyNumberFormat="0" applyFill="0" applyAlignment="0" applyProtection="0"/>
    <xf numFmtId="0" fontId="62" fillId="0" borderId="18" applyNumberFormat="0" applyFill="0" applyAlignment="0" applyProtection="0"/>
    <xf numFmtId="0" fontId="62" fillId="0" borderId="0" applyNumberFormat="0" applyFill="0" applyBorder="0" applyAlignment="0" applyProtection="0"/>
    <xf numFmtId="3" fontId="24" fillId="0" borderId="0" applyFont="0" applyBorder="0" applyAlignment="0"/>
    <xf numFmtId="0" fontId="128" fillId="0" borderId="0">
      <alignment vertical="center"/>
    </xf>
    <xf numFmtId="0" fontId="22" fillId="0" borderId="0" applyFill="0" applyBorder="0" applyAlignment="0"/>
    <xf numFmtId="210" fontId="110" fillId="0" borderId="0" applyFill="0" applyBorder="0" applyAlignment="0"/>
    <xf numFmtId="180" fontId="110" fillId="0" borderId="0" applyFill="0" applyBorder="0" applyAlignment="0"/>
    <xf numFmtId="213" fontId="110" fillId="0" borderId="0" applyFill="0" applyBorder="0" applyAlignment="0"/>
    <xf numFmtId="210" fontId="110" fillId="0" borderId="0" applyFill="0" applyBorder="0" applyAlignment="0"/>
    <xf numFmtId="0" fontId="129" fillId="0" borderId="0" applyNumberFormat="0" applyAlignment="0">
      <alignment horizontal="left"/>
    </xf>
    <xf numFmtId="236" fontId="24" fillId="0" borderId="0" applyFont="0" applyFill="0" applyBorder="0" applyAlignment="0" applyProtection="0"/>
    <xf numFmtId="0" fontId="29" fillId="0" borderId="0" applyNumberFormat="0" applyFill="0" applyBorder="0" applyAlignment="0" applyProtection="0"/>
    <xf numFmtId="3" fontId="24" fillId="0" borderId="0" applyFont="0" applyBorder="0" applyAlignment="0"/>
    <xf numFmtId="2" fontId="22" fillId="0" borderId="0" applyFont="0" applyFill="0" applyBorder="0" applyAlignment="0" applyProtection="0"/>
    <xf numFmtId="0" fontId="130" fillId="0" borderId="0" applyNumberFormat="0" applyFill="0" applyBorder="0" applyAlignment="0" applyProtection="0"/>
    <xf numFmtId="0" fontId="131" fillId="0" borderId="0" applyNumberFormat="0" applyFill="0" applyBorder="0" applyProtection="0">
      <alignment vertical="center"/>
    </xf>
    <xf numFmtId="0" fontId="132" fillId="0" borderId="0" applyNumberFormat="0" applyFill="0" applyBorder="0" applyAlignment="0" applyProtection="0"/>
    <xf numFmtId="0" fontId="133" fillId="0" borderId="0" applyNumberFormat="0" applyFill="0" applyBorder="0" applyProtection="0">
      <alignment vertical="center"/>
    </xf>
    <xf numFmtId="0" fontId="134" fillId="0" borderId="0" applyNumberFormat="0" applyFill="0" applyBorder="0" applyAlignment="0" applyProtection="0"/>
    <xf numFmtId="0" fontId="135" fillId="0" borderId="0" applyNumberFormat="0" applyFill="0" applyBorder="0" applyAlignment="0" applyProtection="0"/>
    <xf numFmtId="237" fontId="136" fillId="0" borderId="19" applyNumberFormat="0" applyFill="0" applyBorder="0" applyAlignment="0" applyProtection="0"/>
    <xf numFmtId="0" fontId="137" fillId="0" borderId="0" applyNumberFormat="0" applyFill="0" applyBorder="0" applyAlignment="0" applyProtection="0"/>
    <xf numFmtId="0" fontId="22" fillId="23" borderId="20" applyNumberFormat="0" applyFont="0" applyAlignment="0" applyProtection="0"/>
    <xf numFmtId="0" fontId="30" fillId="5" borderId="0" applyNumberFormat="0" applyBorder="0" applyAlignment="0" applyProtection="0"/>
    <xf numFmtId="38" fontId="31" fillId="2" borderId="0" applyNumberFormat="0" applyBorder="0" applyAlignment="0" applyProtection="0"/>
    <xf numFmtId="238" fontId="75" fillId="2" borderId="0" applyBorder="0" applyProtection="0"/>
    <xf numFmtId="0" fontId="138" fillId="0" borderId="7" applyNumberFormat="0" applyFill="0" applyBorder="0" applyAlignment="0" applyProtection="0">
      <alignment horizontal="center" vertical="center"/>
    </xf>
    <xf numFmtId="0" fontId="139" fillId="0" borderId="0" applyNumberFormat="0" applyFont="0" applyBorder="0" applyAlignment="0">
      <alignment horizontal="left" vertical="center"/>
    </xf>
    <xf numFmtId="0" fontId="140" fillId="24" borderId="0"/>
    <xf numFmtId="0" fontId="141" fillId="0" borderId="0">
      <alignment horizontal="left"/>
    </xf>
    <xf numFmtId="0" fontId="32" fillId="0" borderId="21" applyNumberFormat="0" applyAlignment="0" applyProtection="0">
      <alignment horizontal="left" vertical="center"/>
    </xf>
    <xf numFmtId="0" fontId="32" fillId="0" borderId="22">
      <alignment horizontal="left" vertical="center"/>
    </xf>
    <xf numFmtId="0" fontId="33" fillId="0" borderId="0" applyNumberFormat="0" applyFill="0" applyBorder="0" applyAlignment="0" applyProtection="0"/>
    <xf numFmtId="0" fontId="34" fillId="0" borderId="16" applyNumberFormat="0" applyFill="0" applyAlignment="0" applyProtection="0"/>
    <xf numFmtId="0" fontId="32" fillId="0" borderId="0" applyNumberFormat="0" applyFill="0" applyBorder="0" applyAlignment="0" applyProtection="0"/>
    <xf numFmtId="0" fontId="35" fillId="0" borderId="17" applyNumberFormat="0" applyFill="0" applyAlignment="0" applyProtection="0"/>
    <xf numFmtId="0" fontId="36" fillId="0" borderId="18" applyNumberFormat="0" applyFill="0" applyAlignment="0" applyProtection="0"/>
    <xf numFmtId="0" fontId="36" fillId="0" borderId="0" applyNumberFormat="0" applyFill="0" applyBorder="0" applyAlignment="0" applyProtection="0"/>
    <xf numFmtId="239" fontId="142" fillId="0" borderId="0">
      <protection locked="0"/>
    </xf>
    <xf numFmtId="239" fontId="142" fillId="0" borderId="0">
      <protection locked="0"/>
    </xf>
    <xf numFmtId="0" fontId="143" fillId="0" borderId="23">
      <alignment horizontal="center"/>
    </xf>
    <xf numFmtId="0" fontId="143" fillId="0" borderId="0">
      <alignment horizontal="center"/>
    </xf>
    <xf numFmtId="240" fontId="144" fillId="25" borderId="1" applyNumberFormat="0" applyAlignment="0">
      <alignment horizontal="left" vertical="top"/>
    </xf>
    <xf numFmtId="49" fontId="37" fillId="0" borderId="1">
      <alignment vertical="center"/>
    </xf>
    <xf numFmtId="0" fontId="94" fillId="0" borderId="0"/>
    <xf numFmtId="168" fontId="24" fillId="0" borderId="0" applyFont="0" applyFill="0" applyBorder="0" applyAlignment="0" applyProtection="0"/>
    <xf numFmtId="38" fontId="89" fillId="0" borderId="0" applyFont="0" applyFill="0" applyBorder="0" applyAlignment="0" applyProtection="0"/>
    <xf numFmtId="198" fontId="86" fillId="0" borderId="0" applyFont="0" applyFill="0" applyBorder="0" applyAlignment="0" applyProtection="0"/>
    <xf numFmtId="0" fontId="145" fillId="0" borderId="0"/>
    <xf numFmtId="241" fontId="146" fillId="0" borderId="0" applyFont="0" applyFill="0" applyBorder="0" applyAlignment="0" applyProtection="0"/>
    <xf numFmtId="0" fontId="48" fillId="0" borderId="0" applyFont="0" applyFill="0" applyBorder="0" applyAlignment="0" applyProtection="0"/>
    <xf numFmtId="0" fontId="48" fillId="0" borderId="0" applyFont="0" applyFill="0" applyBorder="0" applyAlignment="0" applyProtection="0"/>
    <xf numFmtId="10" fontId="31" fillId="26" borderId="1" applyNumberFormat="0" applyBorder="0" applyAlignment="0" applyProtection="0"/>
    <xf numFmtId="0" fontId="38" fillId="8" borderId="8" applyNumberFormat="0" applyAlignment="0" applyProtection="0"/>
    <xf numFmtId="242" fontId="86" fillId="27" borderId="0"/>
    <xf numFmtId="2" fontId="147" fillId="0" borderId="24" applyBorder="0"/>
    <xf numFmtId="0" fontId="63" fillId="22" borderId="12" applyNumberFormat="0" applyAlignment="0" applyProtection="0"/>
    <xf numFmtId="168" fontId="24" fillId="0" borderId="0" applyFont="0" applyFill="0" applyBorder="0" applyAlignment="0" applyProtection="0"/>
    <xf numFmtId="0" fontId="24" fillId="0" borderId="0"/>
    <xf numFmtId="0" fontId="104" fillId="0" borderId="25">
      <alignment horizontal="centerContinuous"/>
    </xf>
    <xf numFmtId="0" fontId="22" fillId="0" borderId="0"/>
    <xf numFmtId="0" fontId="3" fillId="0" borderId="0"/>
    <xf numFmtId="0" fontId="12" fillId="0" borderId="0"/>
    <xf numFmtId="0" fontId="22" fillId="0" borderId="0"/>
    <xf numFmtId="0" fontId="26" fillId="0" borderId="0"/>
    <xf numFmtId="0" fontId="26" fillId="0" borderId="0"/>
    <xf numFmtId="0" fontId="148" fillId="0" borderId="0" applyNumberFormat="0" applyFill="0" applyBorder="0" applyAlignment="0" applyProtection="0">
      <alignment vertical="top"/>
      <protection locked="0"/>
    </xf>
    <xf numFmtId="0" fontId="22" fillId="0" borderId="0" applyFill="0" applyBorder="0" applyAlignment="0"/>
    <xf numFmtId="210" fontId="110" fillId="0" borderId="0" applyFill="0" applyBorder="0" applyAlignment="0"/>
    <xf numFmtId="180" fontId="110" fillId="0" borderId="0" applyFill="0" applyBorder="0" applyAlignment="0"/>
    <xf numFmtId="213" fontId="110" fillId="0" borderId="0" applyFill="0" applyBorder="0" applyAlignment="0"/>
    <xf numFmtId="210" fontId="110" fillId="0" borderId="0" applyFill="0" applyBorder="0" applyAlignment="0"/>
    <xf numFmtId="0" fontId="39" fillId="0" borderId="26" applyNumberFormat="0" applyFill="0" applyAlignment="0" applyProtection="0"/>
    <xf numFmtId="242" fontId="86" fillId="28" borderId="0"/>
    <xf numFmtId="214" fontId="31" fillId="0" borderId="4" applyFont="0"/>
    <xf numFmtId="3" fontId="22" fillId="0" borderId="27"/>
    <xf numFmtId="0" fontId="91" fillId="0" borderId="0"/>
    <xf numFmtId="174" fontId="149" fillId="0" borderId="28" applyNumberFormat="0" applyFont="0" applyFill="0" applyBorder="0">
      <alignment horizontal="center"/>
    </xf>
    <xf numFmtId="38" fontId="89" fillId="0" borderId="0" applyFont="0" applyFill="0" applyBorder="0" applyAlignment="0" applyProtection="0"/>
    <xf numFmtId="4" fontId="110" fillId="0" borderId="0" applyFont="0" applyFill="0" applyBorder="0" applyAlignment="0" applyProtection="0"/>
    <xf numFmtId="38" fontId="89" fillId="0" borderId="0" applyFont="0" applyFill="0" applyBorder="0" applyAlignment="0" applyProtection="0"/>
    <xf numFmtId="40" fontId="89" fillId="0" borderId="0" applyFont="0" applyFill="0" applyBorder="0" applyAlignment="0" applyProtection="0"/>
    <xf numFmtId="168" fontId="22" fillId="0" borderId="0" applyFont="0" applyFill="0" applyBorder="0" applyAlignment="0" applyProtection="0"/>
    <xf numFmtId="178" fontId="22" fillId="0" borderId="0" applyFont="0" applyFill="0" applyBorder="0" applyAlignment="0" applyProtection="0"/>
    <xf numFmtId="0" fontId="150" fillId="0" borderId="23"/>
    <xf numFmtId="176" fontId="18" fillId="0" borderId="28"/>
    <xf numFmtId="176" fontId="22" fillId="0" borderId="28"/>
    <xf numFmtId="176" fontId="212" fillId="0" borderId="28"/>
    <xf numFmtId="243" fontId="86" fillId="0" borderId="0" applyFont="0" applyFill="0" applyBorder="0" applyAlignment="0" applyProtection="0"/>
    <xf numFmtId="244" fontId="76" fillId="0" borderId="0" applyFont="0" applyFill="0" applyBorder="0" applyAlignment="0" applyProtection="0"/>
    <xf numFmtId="245" fontId="89" fillId="0" borderId="0" applyFont="0" applyFill="0" applyBorder="0" applyAlignment="0" applyProtection="0"/>
    <xf numFmtId="246" fontId="89" fillId="0" borderId="0" applyFont="0" applyFill="0" applyBorder="0" applyAlignment="0" applyProtection="0"/>
    <xf numFmtId="247" fontId="22" fillId="0" borderId="0" applyFont="0" applyFill="0" applyBorder="0" applyAlignment="0" applyProtection="0"/>
    <xf numFmtId="248" fontId="22" fillId="0" borderId="0" applyFont="0" applyFill="0" applyBorder="0" applyAlignment="0" applyProtection="0"/>
    <xf numFmtId="0" fontId="151" fillId="0" borderId="5"/>
    <xf numFmtId="0" fontId="40" fillId="0" borderId="0" applyNumberFormat="0" applyFont="0" applyFill="0" applyAlignment="0"/>
    <xf numFmtId="0" fontId="122" fillId="0" borderId="0">
      <alignment horizontal="justify" vertical="top"/>
    </xf>
    <xf numFmtId="0" fontId="41" fillId="29" borderId="0" applyNumberFormat="0" applyBorder="0" applyAlignment="0" applyProtection="0"/>
    <xf numFmtId="0" fontId="116" fillId="0" borderId="1"/>
    <xf numFmtId="0" fontId="94" fillId="0" borderId="0"/>
    <xf numFmtId="37" fontId="152" fillId="0" borderId="0"/>
    <xf numFmtId="0" fontId="153" fillId="0" borderId="1" applyNumberFormat="0" applyFont="0" applyFill="0" applyBorder="0" applyAlignment="0">
      <alignment horizontal="center"/>
    </xf>
    <xf numFmtId="177" fontId="18" fillId="0" borderId="0"/>
    <xf numFmtId="177" fontId="22" fillId="0" borderId="0"/>
    <xf numFmtId="177" fontId="212" fillId="0" borderId="0"/>
    <xf numFmtId="0" fontId="205" fillId="0" borderId="0"/>
    <xf numFmtId="0" fontId="93" fillId="0" borderId="0"/>
    <xf numFmtId="0" fontId="218" fillId="0" borderId="0"/>
    <xf numFmtId="3" fontId="3" fillId="0" borderId="0">
      <alignment vertical="center" wrapText="1"/>
    </xf>
    <xf numFmtId="0" fontId="218" fillId="0" borderId="0"/>
    <xf numFmtId="0" fontId="3" fillId="0" borderId="0"/>
    <xf numFmtId="0" fontId="25" fillId="0" borderId="0"/>
    <xf numFmtId="0" fontId="18" fillId="0" borderId="0"/>
    <xf numFmtId="0" fontId="18" fillId="0" borderId="0"/>
    <xf numFmtId="0" fontId="18" fillId="0" borderId="0"/>
    <xf numFmtId="0" fontId="18" fillId="0" borderId="0"/>
    <xf numFmtId="0" fontId="55" fillId="0" borderId="0"/>
    <xf numFmtId="0" fontId="3" fillId="0" borderId="0"/>
    <xf numFmtId="0" fontId="3" fillId="0" borderId="0"/>
    <xf numFmtId="0" fontId="74" fillId="0" borderId="0"/>
    <xf numFmtId="0" fontId="22"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12" fillId="0" borderId="0"/>
    <xf numFmtId="0" fontId="1"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4" fillId="0" borderId="0"/>
    <xf numFmtId="0" fontId="24" fillId="0" borderId="0"/>
    <xf numFmtId="0" fontId="24" fillId="0" borderId="0"/>
    <xf numFmtId="0" fontId="3" fillId="0" borderId="0"/>
    <xf numFmtId="0" fontId="3" fillId="0" borderId="0"/>
    <xf numFmtId="0" fontId="3" fillId="0" borderId="0"/>
    <xf numFmtId="0" fontId="3" fillId="0" borderId="0"/>
    <xf numFmtId="0" fontId="3" fillId="0" borderId="0"/>
    <xf numFmtId="0" fontId="94" fillId="0" borderId="0"/>
    <xf numFmtId="0" fontId="22" fillId="0" borderId="0"/>
    <xf numFmtId="0" fontId="154"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3" fillId="0" borderId="0"/>
    <xf numFmtId="0" fontId="18" fillId="0" borderId="0"/>
    <xf numFmtId="0" fontId="212" fillId="0" borderId="0"/>
    <xf numFmtId="0" fontId="219" fillId="0" borderId="0"/>
    <xf numFmtId="0" fontId="22" fillId="0" borderId="0"/>
    <xf numFmtId="0" fontId="22" fillId="0" borderId="0"/>
    <xf numFmtId="1" fontId="3" fillId="0" borderId="0">
      <alignment vertical="center" wrapText="1"/>
    </xf>
    <xf numFmtId="0" fontId="3" fillId="0" borderId="0"/>
    <xf numFmtId="0" fontId="3" fillId="0" borderId="0"/>
    <xf numFmtId="0" fontId="204" fillId="0" borderId="0"/>
    <xf numFmtId="0" fontId="206" fillId="0" borderId="0"/>
    <xf numFmtId="0" fontId="40" fillId="0" borderId="0"/>
    <xf numFmtId="0" fontId="211" fillId="0" borderId="0"/>
    <xf numFmtId="0" fontId="212" fillId="0" borderId="0"/>
    <xf numFmtId="0" fontId="220" fillId="0" borderId="0"/>
    <xf numFmtId="0" fontId="21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4" fillId="0" borderId="0"/>
    <xf numFmtId="0" fontId="21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3" fillId="0" borderId="0"/>
    <xf numFmtId="0" fontId="217" fillId="0" borderId="0"/>
    <xf numFmtId="0" fontId="217" fillId="0" borderId="0"/>
    <xf numFmtId="0" fontId="3" fillId="0" borderId="0"/>
    <xf numFmtId="0" fontId="3" fillId="0" borderId="0"/>
    <xf numFmtId="0" fontId="3" fillId="0" borderId="0"/>
    <xf numFmtId="0" fontId="3" fillId="0" borderId="0"/>
    <xf numFmtId="0" fontId="3" fillId="0" borderId="0"/>
    <xf numFmtId="0" fontId="12" fillId="0" borderId="0"/>
    <xf numFmtId="0" fontId="212" fillId="0" borderId="0"/>
    <xf numFmtId="0" fontId="217" fillId="0" borderId="0"/>
    <xf numFmtId="0" fontId="217" fillId="0" borderId="0"/>
    <xf numFmtId="0" fontId="3" fillId="0" borderId="0"/>
    <xf numFmtId="0" fontId="3" fillId="0" borderId="0"/>
    <xf numFmtId="0" fontId="3" fillId="0" borderId="0"/>
    <xf numFmtId="0" fontId="22" fillId="0" borderId="0"/>
    <xf numFmtId="0" fontId="24" fillId="0" borderId="0"/>
    <xf numFmtId="0" fontId="18" fillId="0" borderId="0"/>
    <xf numFmtId="0" fontId="216" fillId="0" borderId="0"/>
    <xf numFmtId="0" fontId="216" fillId="0" borderId="0"/>
    <xf numFmtId="0" fontId="22" fillId="0" borderId="0"/>
    <xf numFmtId="0" fontId="3" fillId="0" borderId="0"/>
    <xf numFmtId="0" fontId="22" fillId="0" borderId="0"/>
    <xf numFmtId="0" fontId="42" fillId="0" borderId="0"/>
    <xf numFmtId="0" fontId="22" fillId="0" borderId="0"/>
    <xf numFmtId="0" fontId="22" fillId="0" borderId="0"/>
    <xf numFmtId="0" fontId="10" fillId="0" borderId="0"/>
    <xf numFmtId="0" fontId="24" fillId="0" borderId="0"/>
    <xf numFmtId="0" fontId="10" fillId="0" borderId="0"/>
    <xf numFmtId="0" fontId="218" fillId="0" borderId="0"/>
    <xf numFmtId="0" fontId="218" fillId="0" borderId="0"/>
    <xf numFmtId="0" fontId="218" fillId="0" borderId="0"/>
    <xf numFmtId="0" fontId="12" fillId="0" borderId="0"/>
    <xf numFmtId="0" fontId="12" fillId="0" borderId="0"/>
    <xf numFmtId="0" fontId="12" fillId="0" borderId="0"/>
    <xf numFmtId="0" fontId="12" fillId="0" borderId="0"/>
    <xf numFmtId="3" fontId="3" fillId="0" borderId="0">
      <alignment vertical="center" wrapText="1"/>
    </xf>
    <xf numFmtId="0" fontId="22" fillId="0" borderId="0"/>
    <xf numFmtId="0" fontId="24" fillId="0" borderId="0"/>
    <xf numFmtId="0" fontId="110" fillId="30" borderId="0"/>
    <xf numFmtId="0" fontId="127" fillId="0" borderId="0"/>
    <xf numFmtId="0" fontId="12" fillId="23" borderId="20" applyNumberFormat="0" applyFont="0" applyAlignment="0" applyProtection="0"/>
    <xf numFmtId="249" fontId="155" fillId="0" borderId="0" applyFont="0" applyFill="0" applyBorder="0" applyProtection="0">
      <alignment vertical="top" wrapText="1"/>
    </xf>
    <xf numFmtId="0" fontId="57" fillId="17" borderId="0" applyNumberFormat="0" applyBorder="0" applyAlignment="0" applyProtection="0"/>
    <xf numFmtId="0" fontId="57" fillId="18" borderId="0" applyNumberFormat="0" applyBorder="0" applyAlignment="0" applyProtection="0"/>
    <xf numFmtId="0" fontId="57" fillId="19" borderId="0" applyNumberFormat="0" applyBorder="0" applyAlignment="0" applyProtection="0"/>
    <xf numFmtId="0" fontId="57" fillId="14" borderId="0" applyNumberFormat="0" applyBorder="0" applyAlignment="0" applyProtection="0"/>
    <xf numFmtId="0" fontId="57" fillId="15" borderId="0" applyNumberFormat="0" applyBorder="0" applyAlignment="0" applyProtection="0"/>
    <xf numFmtId="0" fontId="57" fillId="20" borderId="0" applyNumberFormat="0" applyBorder="0" applyAlignment="0" applyProtection="0"/>
    <xf numFmtId="178" fontId="8" fillId="0" borderId="0" applyFont="0" applyFill="0" applyBorder="0" applyAlignment="0" applyProtection="0"/>
    <xf numFmtId="168" fontId="8" fillId="0" borderId="0" applyFon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16" fillId="0" borderId="0" applyNumberFormat="0" applyFill="0" applyBorder="0" applyAlignment="0" applyProtection="0"/>
    <xf numFmtId="0" fontId="24" fillId="0" borderId="0" applyNumberFormat="0" applyFill="0" applyBorder="0" applyAlignment="0" applyProtection="0"/>
    <xf numFmtId="0" fontId="22" fillId="0" borderId="0" applyFont="0" applyFill="0" applyBorder="0" applyAlignment="0" applyProtection="0"/>
    <xf numFmtId="0" fontId="94" fillId="0" borderId="0"/>
    <xf numFmtId="0" fontId="43" fillId="21" borderId="15" applyNumberFormat="0" applyAlignment="0" applyProtection="0"/>
    <xf numFmtId="0" fontId="64" fillId="0" borderId="26" applyNumberFormat="0" applyFill="0" applyAlignment="0" applyProtection="0"/>
    <xf numFmtId="41" fontId="22" fillId="0" borderId="0" applyFont="0" applyFill="0" applyBorder="0" applyAlignment="0" applyProtection="0"/>
    <xf numFmtId="14" fontId="104" fillId="0" borderId="0">
      <alignment horizontal="center" wrapText="1"/>
      <protection locked="0"/>
    </xf>
    <xf numFmtId="212" fontId="22" fillId="0" borderId="0" applyFont="0" applyFill="0" applyBorder="0" applyAlignment="0" applyProtection="0"/>
    <xf numFmtId="250" fontId="22" fillId="0" borderId="0" applyFont="0" applyFill="0" applyBorder="0" applyAlignment="0" applyProtection="0"/>
    <xf numFmtId="10" fontId="18" fillId="0" borderId="0" applyFont="0" applyFill="0" applyBorder="0" applyAlignment="0" applyProtection="0"/>
    <xf numFmtId="10" fontId="22" fillId="0" borderId="0" applyFont="0" applyFill="0" applyBorder="0" applyAlignment="0" applyProtection="0"/>
    <xf numFmtId="10" fontId="2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2" fillId="0" borderId="0" applyFont="0" applyFill="0" applyBorder="0" applyAlignment="0" applyProtection="0"/>
    <xf numFmtId="9" fontId="26" fillId="0" borderId="0" applyFont="0" applyFill="0" applyBorder="0" applyAlignment="0" applyProtection="0"/>
    <xf numFmtId="9" fontId="22" fillId="0" borderId="0" applyFont="0" applyFill="0" applyBorder="0" applyAlignment="0" applyProtection="0"/>
    <xf numFmtId="9" fontId="5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17"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40" fillId="0" borderId="0" applyFont="0" applyFill="0" applyBorder="0" applyAlignment="0" applyProtection="0"/>
    <xf numFmtId="9" fontId="212" fillId="0" borderId="0" applyFont="0" applyFill="0" applyBorder="0" applyAlignment="0" applyProtection="0"/>
    <xf numFmtId="9" fontId="212" fillId="0" borderId="0" applyFont="0" applyFill="0" applyBorder="0" applyAlignment="0" applyProtection="0"/>
    <xf numFmtId="9" fontId="89" fillId="0" borderId="29" applyNumberFormat="0" applyBorder="0"/>
    <xf numFmtId="0" fontId="22" fillId="0" borderId="0" applyFill="0" applyBorder="0" applyAlignment="0"/>
    <xf numFmtId="210" fontId="110" fillId="0" borderId="0" applyFill="0" applyBorder="0" applyAlignment="0"/>
    <xf numFmtId="180" fontId="110" fillId="0" borderId="0" applyFill="0" applyBorder="0" applyAlignment="0"/>
    <xf numFmtId="213" fontId="110" fillId="0" borderId="0" applyFill="0" applyBorder="0" applyAlignment="0"/>
    <xf numFmtId="210" fontId="110" fillId="0" borderId="0" applyFill="0" applyBorder="0" applyAlignment="0"/>
    <xf numFmtId="0" fontId="157" fillId="0" borderId="0"/>
    <xf numFmtId="0" fontId="89" fillId="0" borderId="0" applyNumberFormat="0" applyFont="0" applyFill="0" applyBorder="0" applyAlignment="0" applyProtection="0">
      <alignment horizontal="left"/>
    </xf>
    <xf numFmtId="0" fontId="158" fillId="0" borderId="23">
      <alignment horizontal="center"/>
    </xf>
    <xf numFmtId="0" fontId="159" fillId="0" borderId="0"/>
    <xf numFmtId="1" fontId="22" fillId="0" borderId="30" applyNumberFormat="0" applyFill="0" applyAlignment="0" applyProtection="0">
      <alignment horizontal="center" vertical="center"/>
    </xf>
    <xf numFmtId="0" fontId="160" fillId="31" borderId="0" applyNumberFormat="0" applyFont="0" applyBorder="0" applyAlignment="0">
      <alignment horizontal="center"/>
    </xf>
    <xf numFmtId="14" fontId="161" fillId="0" borderId="0" applyNumberFormat="0" applyFill="0" applyBorder="0" applyAlignment="0" applyProtection="0">
      <alignment horizontal="left"/>
    </xf>
    <xf numFmtId="0" fontId="87" fillId="0" borderId="5"/>
    <xf numFmtId="198" fontId="86" fillId="0" borderId="0" applyFont="0" applyFill="0" applyBorder="0" applyAlignment="0" applyProtection="0"/>
    <xf numFmtId="0" fontId="24" fillId="0" borderId="0" applyNumberFormat="0" applyFill="0" applyBorder="0" applyAlignment="0" applyProtection="0"/>
    <xf numFmtId="41" fontId="86" fillId="0" borderId="0" applyFont="0" applyFill="0" applyBorder="0" applyAlignment="0" applyProtection="0"/>
    <xf numFmtId="0" fontId="87" fillId="0" borderId="5" applyNumberFormat="0" applyFont="0" applyBorder="0" applyAlignment="0"/>
    <xf numFmtId="4" fontId="162" fillId="32" borderId="31" applyNumberFormat="0" applyProtection="0">
      <alignment vertical="center"/>
    </xf>
    <xf numFmtId="4" fontId="163" fillId="32" borderId="31" applyNumberFormat="0" applyProtection="0">
      <alignment vertical="center"/>
    </xf>
    <xf numFmtId="4" fontId="164" fillId="32" borderId="31" applyNumberFormat="0" applyProtection="0">
      <alignment horizontal="left" vertical="center" indent="1"/>
    </xf>
    <xf numFmtId="4" fontId="164" fillId="33" borderId="0" applyNumberFormat="0" applyProtection="0">
      <alignment horizontal="left" vertical="center" indent="1"/>
    </xf>
    <xf numFmtId="4" fontId="164" fillId="34" borderId="31" applyNumberFormat="0" applyProtection="0">
      <alignment horizontal="right" vertical="center"/>
    </xf>
    <xf numFmtId="4" fontId="164" fillId="35" borderId="31" applyNumberFormat="0" applyProtection="0">
      <alignment horizontal="right" vertical="center"/>
    </xf>
    <xf numFmtId="4" fontId="164" fillId="36" borderId="31" applyNumberFormat="0" applyProtection="0">
      <alignment horizontal="right" vertical="center"/>
    </xf>
    <xf numFmtId="4" fontId="164" fillId="37" borderId="31" applyNumberFormat="0" applyProtection="0">
      <alignment horizontal="right" vertical="center"/>
    </xf>
    <xf numFmtId="4" fontId="164" fillId="38" borderId="31" applyNumberFormat="0" applyProtection="0">
      <alignment horizontal="right" vertical="center"/>
    </xf>
    <xf numFmtId="4" fontId="164" fillId="39" borderId="31" applyNumberFormat="0" applyProtection="0">
      <alignment horizontal="right" vertical="center"/>
    </xf>
    <xf numFmtId="4" fontId="164" fillId="40" borderId="31" applyNumberFormat="0" applyProtection="0">
      <alignment horizontal="right" vertical="center"/>
    </xf>
    <xf numFmtId="4" fontId="164" fillId="41" borderId="31" applyNumberFormat="0" applyProtection="0">
      <alignment horizontal="right" vertical="center"/>
    </xf>
    <xf numFmtId="4" fontId="164" fillId="42" borderId="31" applyNumberFormat="0" applyProtection="0">
      <alignment horizontal="right" vertical="center"/>
    </xf>
    <xf numFmtId="4" fontId="162" fillId="43" borderId="32" applyNumberFormat="0" applyProtection="0">
      <alignment horizontal="left" vertical="center" indent="1"/>
    </xf>
    <xf numFmtId="4" fontId="162" fillId="44" borderId="0" applyNumberFormat="0" applyProtection="0">
      <alignment horizontal="left" vertical="center" indent="1"/>
    </xf>
    <xf numFmtId="4" fontId="162" fillId="33" borderId="0" applyNumberFormat="0" applyProtection="0">
      <alignment horizontal="left" vertical="center" indent="1"/>
    </xf>
    <xf numFmtId="4" fontId="164" fillId="44" borderId="31" applyNumberFormat="0" applyProtection="0">
      <alignment horizontal="right" vertical="center"/>
    </xf>
    <xf numFmtId="4" fontId="88" fillId="44" borderId="0" applyNumberFormat="0" applyProtection="0">
      <alignment horizontal="left" vertical="center" indent="1"/>
    </xf>
    <xf numFmtId="4" fontId="88" fillId="33" borderId="0" applyNumberFormat="0" applyProtection="0">
      <alignment horizontal="left" vertical="center" indent="1"/>
    </xf>
    <xf numFmtId="4" fontId="164" fillId="45" borderId="31" applyNumberFormat="0" applyProtection="0">
      <alignment vertical="center"/>
    </xf>
    <xf numFmtId="4" fontId="165" fillId="45" borderId="31" applyNumberFormat="0" applyProtection="0">
      <alignment vertical="center"/>
    </xf>
    <xf numFmtId="4" fontId="162" fillId="44" borderId="33" applyNumberFormat="0" applyProtection="0">
      <alignment horizontal="left" vertical="center" indent="1"/>
    </xf>
    <xf numFmtId="4" fontId="164" fillId="45" borderId="31" applyNumberFormat="0" applyProtection="0">
      <alignment horizontal="right" vertical="center"/>
    </xf>
    <xf numFmtId="4" fontId="165" fillId="45" borderId="31" applyNumberFormat="0" applyProtection="0">
      <alignment horizontal="right" vertical="center"/>
    </xf>
    <xf numFmtId="4" fontId="162" fillId="44" borderId="31" applyNumberFormat="0" applyProtection="0">
      <alignment horizontal="left" vertical="center" indent="1"/>
    </xf>
    <xf numFmtId="4" fontId="166" fillId="25" borderId="33" applyNumberFormat="0" applyProtection="0">
      <alignment horizontal="left" vertical="center" indent="1"/>
    </xf>
    <xf numFmtId="4" fontId="167" fillId="45" borderId="31" applyNumberFormat="0" applyProtection="0">
      <alignment horizontal="right" vertical="center"/>
    </xf>
    <xf numFmtId="0" fontId="3" fillId="0" borderId="0">
      <alignment vertical="center"/>
    </xf>
    <xf numFmtId="251" fontId="168" fillId="0" borderId="0" applyFont="0" applyFill="0" applyBorder="0" applyAlignment="0" applyProtection="0"/>
    <xf numFmtId="0" fontId="160" fillId="1" borderId="22" applyNumberFormat="0" applyFont="0" applyAlignment="0">
      <alignment horizontal="center"/>
    </xf>
    <xf numFmtId="0" fontId="169" fillId="0" borderId="0" applyNumberFormat="0" applyFill="0" applyBorder="0" applyAlignment="0" applyProtection="0">
      <alignment vertical="top"/>
      <protection locked="0"/>
    </xf>
    <xf numFmtId="3" fontId="76" fillId="0" borderId="0"/>
    <xf numFmtId="0" fontId="170" fillId="0" borderId="0" applyNumberFormat="0" applyFill="0" applyBorder="0" applyAlignment="0">
      <alignment horizontal="center"/>
    </xf>
    <xf numFmtId="0" fontId="22" fillId="0" borderId="0"/>
    <xf numFmtId="181" fontId="171" fillId="0" borderId="0" applyNumberFormat="0" applyBorder="0" applyAlignment="0">
      <alignment horizontal="centerContinuous"/>
    </xf>
    <xf numFmtId="0" fontId="24" fillId="0" borderId="30">
      <alignment horizontal="center"/>
    </xf>
    <xf numFmtId="0" fontId="87" fillId="0" borderId="0"/>
    <xf numFmtId="2" fontId="22" fillId="0" borderId="0" applyFont="0" applyFill="0" applyBorder="0" applyAlignment="0" applyProtection="0"/>
    <xf numFmtId="0" fontId="32" fillId="0" borderId="22">
      <alignment horizontal="left" vertical="center"/>
    </xf>
    <xf numFmtId="0" fontId="32" fillId="0" borderId="21" applyNumberFormat="0" applyAlignment="0" applyProtection="0">
      <alignment horizontal="left" vertical="center"/>
    </xf>
    <xf numFmtId="0" fontId="32" fillId="0" borderId="0" applyNumberFormat="0" applyFill="0" applyBorder="0" applyAlignment="0" applyProtection="0"/>
    <xf numFmtId="0" fontId="33" fillId="0" borderId="0" applyNumberFormat="0" applyFill="0" applyBorder="0" applyAlignment="0" applyProtection="0"/>
    <xf numFmtId="181" fontId="77" fillId="0" borderId="0" applyFont="0" applyFill="0" applyBorder="0" applyAlignment="0" applyProtection="0"/>
    <xf numFmtId="0" fontId="10" fillId="0" borderId="0"/>
    <xf numFmtId="0" fontId="172" fillId="0" borderId="0"/>
    <xf numFmtId="0" fontId="116" fillId="0" borderId="0"/>
    <xf numFmtId="0" fontId="116" fillId="0" borderId="0"/>
    <xf numFmtId="0" fontId="40" fillId="0" borderId="0" applyNumberFormat="0" applyFont="0" applyFill="0" applyAlignment="0"/>
    <xf numFmtId="199" fontId="86" fillId="0" borderId="0" applyFont="0" applyFill="0" applyBorder="0" applyAlignment="0" applyProtection="0"/>
    <xf numFmtId="190" fontId="86" fillId="0" borderId="0" applyFont="0" applyFill="0" applyBorder="0" applyAlignment="0" applyProtection="0"/>
    <xf numFmtId="0" fontId="22" fillId="0" borderId="34" applyNumberFormat="0" applyFont="0" applyFill="0" applyAlignment="0" applyProtection="0"/>
    <xf numFmtId="252" fontId="116" fillId="0" borderId="0" applyFont="0" applyFill="0" applyBorder="0" applyAlignment="0" applyProtection="0"/>
    <xf numFmtId="0" fontId="116" fillId="0" borderId="0"/>
    <xf numFmtId="189" fontId="86" fillId="0" borderId="0" applyFont="0" applyFill="0" applyBorder="0" applyAlignment="0" applyProtection="0"/>
    <xf numFmtId="189" fontId="86" fillId="0" borderId="0" applyFont="0" applyFill="0" applyBorder="0" applyAlignment="0" applyProtection="0"/>
    <xf numFmtId="189" fontId="86" fillId="0" borderId="0" applyFont="0" applyFill="0" applyBorder="0" applyAlignment="0" applyProtection="0"/>
    <xf numFmtId="198" fontId="86" fillId="0" borderId="0" applyFont="0" applyFill="0" applyBorder="0" applyAlignment="0" applyProtection="0"/>
    <xf numFmtId="199" fontId="86" fillId="0" borderId="0" applyFont="0" applyFill="0" applyBorder="0" applyAlignment="0" applyProtection="0"/>
    <xf numFmtId="0" fontId="40" fillId="0" borderId="0" applyNumberFormat="0" applyFont="0" applyFill="0" applyAlignment="0"/>
    <xf numFmtId="42" fontId="86" fillId="0" borderId="0" applyFont="0" applyFill="0" applyBorder="0" applyAlignment="0" applyProtection="0"/>
    <xf numFmtId="42" fontId="86" fillId="0" borderId="0" applyFont="0" applyFill="0" applyBorder="0" applyAlignment="0" applyProtection="0"/>
    <xf numFmtId="197" fontId="86" fillId="0" borderId="0" applyFont="0" applyFill="0" applyBorder="0" applyAlignment="0" applyProtection="0"/>
    <xf numFmtId="190" fontId="86" fillId="0" borderId="0" applyFont="0" applyFill="0" applyBorder="0" applyAlignment="0" applyProtection="0"/>
    <xf numFmtId="0" fontId="22" fillId="0" borderId="34" applyNumberFormat="0" applyFont="0" applyFill="0" applyAlignment="0" applyProtection="0"/>
    <xf numFmtId="252" fontId="116" fillId="0" borderId="0" applyFont="0" applyFill="0" applyBorder="0" applyAlignment="0" applyProtection="0"/>
    <xf numFmtId="199" fontId="86" fillId="0" borderId="0" applyFont="0" applyFill="0" applyBorder="0" applyAlignment="0" applyProtection="0"/>
    <xf numFmtId="3" fontId="22" fillId="0" borderId="0" applyFont="0" applyFill="0" applyBorder="0" applyAlignment="0" applyProtection="0"/>
    <xf numFmtId="175" fontId="22" fillId="0" borderId="0" applyFont="0" applyFill="0" applyBorder="0" applyAlignment="0" applyProtection="0"/>
    <xf numFmtId="253" fontId="25" fillId="0" borderId="0" applyFont="0" applyFill="0" applyBorder="0" applyAlignment="0" applyProtection="0"/>
    <xf numFmtId="254" fontId="25" fillId="0" borderId="0" applyFont="0" applyFill="0" applyBorder="0" applyAlignment="0" applyProtection="0"/>
    <xf numFmtId="0" fontId="22" fillId="0" borderId="0" applyFont="0" applyFill="0" applyBorder="0" applyAlignment="0" applyProtection="0"/>
    <xf numFmtId="14" fontId="173" fillId="0" borderId="0"/>
    <xf numFmtId="0" fontId="174" fillId="0" borderId="0"/>
    <xf numFmtId="0" fontId="150" fillId="0" borderId="0"/>
    <xf numFmtId="40" fontId="175" fillId="0" borderId="0" applyBorder="0">
      <alignment horizontal="right"/>
    </xf>
    <xf numFmtId="0" fontId="176" fillId="0" borderId="0"/>
    <xf numFmtId="255" fontId="116" fillId="0" borderId="24">
      <alignment horizontal="right" vertical="center"/>
    </xf>
    <xf numFmtId="255" fontId="116" fillId="0" borderId="24">
      <alignment horizontal="right" vertical="center"/>
    </xf>
    <xf numFmtId="256" fontId="154" fillId="0" borderId="24">
      <alignment horizontal="right" vertical="center"/>
    </xf>
    <xf numFmtId="257" fontId="116" fillId="0" borderId="24">
      <alignment horizontal="right" vertical="center"/>
    </xf>
    <xf numFmtId="256" fontId="154" fillId="0" borderId="24">
      <alignment horizontal="right" vertical="center"/>
    </xf>
    <xf numFmtId="255" fontId="116" fillId="0" borderId="24">
      <alignment horizontal="right" vertical="center"/>
    </xf>
    <xf numFmtId="255" fontId="116" fillId="0" borderId="24">
      <alignment horizontal="right" vertical="center"/>
    </xf>
    <xf numFmtId="258" fontId="154" fillId="0" borderId="24">
      <alignment horizontal="right" vertical="center"/>
    </xf>
    <xf numFmtId="259" fontId="24" fillId="0" borderId="24">
      <alignment horizontal="right" vertical="center"/>
    </xf>
    <xf numFmtId="173" fontId="116" fillId="0" borderId="24">
      <alignment horizontal="right" vertical="center"/>
    </xf>
    <xf numFmtId="255" fontId="116" fillId="0" borderId="24">
      <alignment horizontal="right" vertical="center"/>
    </xf>
    <xf numFmtId="260" fontId="25" fillId="0" borderId="24">
      <alignment horizontal="right" vertical="center"/>
    </xf>
    <xf numFmtId="256" fontId="154" fillId="0" borderId="24">
      <alignment horizontal="right" vertical="center"/>
    </xf>
    <xf numFmtId="260" fontId="25" fillId="0" borderId="24">
      <alignment horizontal="right" vertical="center"/>
    </xf>
    <xf numFmtId="259" fontId="24" fillId="0" borderId="24">
      <alignment horizontal="right" vertical="center"/>
    </xf>
    <xf numFmtId="255" fontId="116" fillId="0" borderId="24">
      <alignment horizontal="right" vertical="center"/>
    </xf>
    <xf numFmtId="172" fontId="24" fillId="0" borderId="24">
      <alignment horizontal="right" vertical="center"/>
    </xf>
    <xf numFmtId="172" fontId="24" fillId="0" borderId="24">
      <alignment horizontal="right" vertical="center"/>
    </xf>
    <xf numFmtId="260" fontId="25" fillId="0" borderId="24">
      <alignment horizontal="right" vertical="center"/>
    </xf>
    <xf numFmtId="258" fontId="154" fillId="0" borderId="24">
      <alignment horizontal="right" vertical="center"/>
    </xf>
    <xf numFmtId="258" fontId="154" fillId="0" borderId="24">
      <alignment horizontal="right" vertical="center"/>
    </xf>
    <xf numFmtId="261" fontId="24" fillId="0" borderId="24">
      <alignment horizontal="right" vertical="center"/>
    </xf>
    <xf numFmtId="256" fontId="154" fillId="0" borderId="24">
      <alignment horizontal="right" vertical="center"/>
    </xf>
    <xf numFmtId="255" fontId="116" fillId="0" borderId="24">
      <alignment horizontal="right"/>
    </xf>
    <xf numFmtId="262" fontId="77" fillId="0" borderId="24">
      <alignment horizontal="right" vertical="center"/>
    </xf>
    <xf numFmtId="263" fontId="154" fillId="0" borderId="24">
      <alignment horizontal="right" vertical="center"/>
    </xf>
    <xf numFmtId="263" fontId="154" fillId="0" borderId="24">
      <alignment horizontal="right" vertical="center"/>
    </xf>
    <xf numFmtId="256" fontId="154" fillId="0" borderId="24">
      <alignment horizontal="right" vertical="center"/>
    </xf>
    <xf numFmtId="264" fontId="177" fillId="2" borderId="35" applyFont="0" applyFill="0" applyBorder="0"/>
    <xf numFmtId="255" fontId="116" fillId="0" borderId="24">
      <alignment horizontal="right" vertical="center"/>
    </xf>
    <xf numFmtId="255" fontId="116" fillId="0" borderId="24">
      <alignment horizontal="right" vertical="center"/>
    </xf>
    <xf numFmtId="257" fontId="116" fillId="0" borderId="24">
      <alignment horizontal="right" vertical="center"/>
    </xf>
    <xf numFmtId="265" fontId="116" fillId="0" borderId="24">
      <alignment horizontal="right" vertical="center"/>
    </xf>
    <xf numFmtId="259" fontId="24" fillId="0" borderId="24">
      <alignment horizontal="right" vertical="center"/>
    </xf>
    <xf numFmtId="256" fontId="154" fillId="0" borderId="24">
      <alignment horizontal="right" vertical="center"/>
    </xf>
    <xf numFmtId="265" fontId="116" fillId="0" borderId="24">
      <alignment horizontal="right" vertical="center"/>
    </xf>
    <xf numFmtId="259" fontId="24" fillId="0" borderId="24">
      <alignment horizontal="right" vertical="center"/>
    </xf>
    <xf numFmtId="256" fontId="154" fillId="0" borderId="24">
      <alignment horizontal="right" vertical="center"/>
    </xf>
    <xf numFmtId="256" fontId="154" fillId="0" borderId="24">
      <alignment horizontal="right" vertical="center"/>
    </xf>
    <xf numFmtId="258" fontId="154" fillId="0" borderId="24">
      <alignment horizontal="right" vertical="center"/>
    </xf>
    <xf numFmtId="255" fontId="116" fillId="0" borderId="24">
      <alignment horizontal="right" vertical="center"/>
    </xf>
    <xf numFmtId="256" fontId="154" fillId="0" borderId="24">
      <alignment horizontal="right" vertical="center"/>
    </xf>
    <xf numFmtId="258" fontId="154" fillId="0" borderId="24">
      <alignment horizontal="right" vertical="center"/>
    </xf>
    <xf numFmtId="258" fontId="154" fillId="0" borderId="24">
      <alignment horizontal="right" vertical="center"/>
    </xf>
    <xf numFmtId="259" fontId="24" fillId="0" borderId="24">
      <alignment horizontal="right" vertical="center"/>
    </xf>
    <xf numFmtId="264" fontId="177" fillId="2" borderId="35" applyFont="0" applyFill="0" applyBorder="0"/>
    <xf numFmtId="259" fontId="24" fillId="0" borderId="24">
      <alignment horizontal="right" vertical="center"/>
    </xf>
    <xf numFmtId="259" fontId="24" fillId="0" borderId="24">
      <alignment horizontal="right" vertical="center"/>
    </xf>
    <xf numFmtId="256" fontId="154" fillId="0" borderId="24">
      <alignment horizontal="right" vertical="center"/>
    </xf>
    <xf numFmtId="256" fontId="154" fillId="0" borderId="24">
      <alignment horizontal="right" vertical="center"/>
    </xf>
    <xf numFmtId="256" fontId="154" fillId="0" borderId="24">
      <alignment horizontal="right" vertical="center"/>
    </xf>
    <xf numFmtId="255" fontId="116" fillId="0" borderId="24">
      <alignment horizontal="right" vertical="center"/>
    </xf>
    <xf numFmtId="266" fontId="24" fillId="0" borderId="24">
      <alignment horizontal="right" vertical="center"/>
    </xf>
    <xf numFmtId="266" fontId="24" fillId="0" borderId="24">
      <alignment horizontal="right" vertical="center"/>
    </xf>
    <xf numFmtId="256" fontId="154" fillId="0" borderId="24">
      <alignment horizontal="right" vertical="center"/>
    </xf>
    <xf numFmtId="259" fontId="24" fillId="0" borderId="24">
      <alignment horizontal="right" vertical="center"/>
    </xf>
    <xf numFmtId="258" fontId="154" fillId="0" borderId="24">
      <alignment horizontal="right" vertical="center"/>
    </xf>
    <xf numFmtId="255" fontId="116" fillId="0" borderId="24">
      <alignment horizontal="right" vertical="center"/>
    </xf>
    <xf numFmtId="259" fontId="24" fillId="0" borderId="24">
      <alignment horizontal="right" vertical="center"/>
    </xf>
    <xf numFmtId="258" fontId="154" fillId="0" borderId="24">
      <alignment horizontal="right" vertical="center"/>
    </xf>
    <xf numFmtId="259" fontId="24" fillId="0" borderId="24">
      <alignment horizontal="right" vertical="center"/>
    </xf>
    <xf numFmtId="258" fontId="154" fillId="0" borderId="24">
      <alignment horizontal="right" vertical="center"/>
    </xf>
    <xf numFmtId="267" fontId="154" fillId="0" borderId="24">
      <alignment horizontal="right" vertical="center"/>
    </xf>
    <xf numFmtId="267" fontId="154" fillId="0" borderId="24">
      <alignment horizontal="right" vertical="center"/>
    </xf>
    <xf numFmtId="256" fontId="154" fillId="0" borderId="24">
      <alignment horizontal="right" vertical="center"/>
    </xf>
    <xf numFmtId="255" fontId="116" fillId="0" borderId="24">
      <alignment horizontal="right" vertical="center"/>
    </xf>
    <xf numFmtId="259" fontId="24" fillId="0" borderId="24">
      <alignment horizontal="right" vertical="center"/>
    </xf>
    <xf numFmtId="255" fontId="116" fillId="0" borderId="24">
      <alignment horizontal="right" vertical="center"/>
    </xf>
    <xf numFmtId="255" fontId="116" fillId="0" borderId="24">
      <alignment horizontal="right" vertical="center"/>
    </xf>
    <xf numFmtId="268" fontId="24" fillId="0" borderId="24">
      <alignment horizontal="right" vertical="center"/>
    </xf>
    <xf numFmtId="268" fontId="24" fillId="0" borderId="24">
      <alignment horizontal="right" vertical="center"/>
    </xf>
    <xf numFmtId="255" fontId="116" fillId="0" borderId="24">
      <alignment horizontal="right" vertical="center"/>
    </xf>
    <xf numFmtId="255" fontId="116" fillId="0" borderId="24">
      <alignment horizontal="right" vertical="center"/>
    </xf>
    <xf numFmtId="255" fontId="116" fillId="0" borderId="24">
      <alignment horizontal="right" vertical="center"/>
    </xf>
    <xf numFmtId="255" fontId="116" fillId="0" borderId="24">
      <alignment horizontal="right" vertical="center"/>
    </xf>
    <xf numFmtId="258" fontId="154" fillId="0" borderId="24">
      <alignment horizontal="right" vertical="center"/>
    </xf>
    <xf numFmtId="255" fontId="116" fillId="0" borderId="24">
      <alignment horizontal="right" vertical="center"/>
    </xf>
    <xf numFmtId="256" fontId="154" fillId="0" borderId="24">
      <alignment horizontal="right" vertical="center"/>
    </xf>
    <xf numFmtId="255" fontId="116" fillId="0" borderId="24">
      <alignment horizontal="right" vertical="center"/>
    </xf>
    <xf numFmtId="267" fontId="154" fillId="0" borderId="24">
      <alignment horizontal="right" vertical="center"/>
    </xf>
    <xf numFmtId="255" fontId="116" fillId="0" borderId="24">
      <alignment horizontal="right" vertical="center"/>
    </xf>
    <xf numFmtId="255" fontId="116" fillId="0" borderId="24">
      <alignment horizontal="right" vertical="center"/>
    </xf>
    <xf numFmtId="255" fontId="116" fillId="0" borderId="24">
      <alignment horizontal="right" vertical="center"/>
    </xf>
    <xf numFmtId="255" fontId="116" fillId="0" borderId="24">
      <alignment horizontal="right" vertical="center"/>
    </xf>
    <xf numFmtId="267" fontId="154" fillId="0" borderId="24">
      <alignment horizontal="right" vertical="center"/>
    </xf>
    <xf numFmtId="256" fontId="154" fillId="0" borderId="24">
      <alignment horizontal="right" vertical="center"/>
    </xf>
    <xf numFmtId="259" fontId="24" fillId="0" borderId="24">
      <alignment horizontal="right" vertical="center"/>
    </xf>
    <xf numFmtId="267" fontId="154" fillId="0" borderId="24">
      <alignment horizontal="right" vertical="center"/>
    </xf>
    <xf numFmtId="256" fontId="154" fillId="0" borderId="24">
      <alignment horizontal="right" vertical="center"/>
    </xf>
    <xf numFmtId="256" fontId="154" fillId="0" borderId="24">
      <alignment horizontal="right" vertical="center"/>
    </xf>
    <xf numFmtId="257" fontId="116" fillId="0" borderId="24">
      <alignment horizontal="right" vertical="center"/>
    </xf>
    <xf numFmtId="255" fontId="116" fillId="0" borderId="24">
      <alignment horizontal="right" vertical="center"/>
    </xf>
    <xf numFmtId="255" fontId="116" fillId="0" borderId="24">
      <alignment horizontal="right"/>
    </xf>
    <xf numFmtId="259" fontId="24" fillId="0" borderId="24">
      <alignment horizontal="right" vertical="center"/>
    </xf>
    <xf numFmtId="266" fontId="24" fillId="0" borderId="24">
      <alignment horizontal="right" vertical="center"/>
    </xf>
    <xf numFmtId="255" fontId="116" fillId="0" borderId="24">
      <alignment horizontal="right" vertical="center"/>
    </xf>
    <xf numFmtId="269" fontId="86" fillId="0" borderId="24">
      <alignment horizontal="right" vertical="center"/>
    </xf>
    <xf numFmtId="260" fontId="25" fillId="0" borderId="24">
      <alignment horizontal="right" vertical="center"/>
    </xf>
    <xf numFmtId="255" fontId="116" fillId="0" borderId="24">
      <alignment horizontal="right" vertical="center"/>
    </xf>
    <xf numFmtId="269" fontId="86" fillId="0" borderId="24">
      <alignment horizontal="right" vertical="center"/>
    </xf>
    <xf numFmtId="267" fontId="154" fillId="0" borderId="24">
      <alignment horizontal="right" vertical="center"/>
    </xf>
    <xf numFmtId="267" fontId="154" fillId="0" borderId="24">
      <alignment horizontal="right" vertical="center"/>
    </xf>
    <xf numFmtId="255" fontId="116" fillId="0" borderId="24">
      <alignment horizontal="right" vertical="center"/>
    </xf>
    <xf numFmtId="255" fontId="116" fillId="0" borderId="24">
      <alignment horizontal="right"/>
    </xf>
    <xf numFmtId="260" fontId="25" fillId="0" borderId="24">
      <alignment horizontal="right" vertical="center"/>
    </xf>
    <xf numFmtId="255" fontId="116" fillId="0" borderId="24">
      <alignment horizontal="right" vertical="center"/>
    </xf>
    <xf numFmtId="255" fontId="116" fillId="0" borderId="24">
      <alignment horizontal="right" vertical="center"/>
    </xf>
    <xf numFmtId="255" fontId="116" fillId="0" borderId="24">
      <alignment horizontal="right" vertical="center"/>
    </xf>
    <xf numFmtId="255" fontId="116" fillId="0" borderId="24">
      <alignment horizontal="right" vertical="center"/>
    </xf>
    <xf numFmtId="256" fontId="154" fillId="0" borderId="24">
      <alignment horizontal="right" vertical="center"/>
    </xf>
    <xf numFmtId="255" fontId="116" fillId="0" borderId="24">
      <alignment horizontal="right" vertical="center"/>
    </xf>
    <xf numFmtId="255" fontId="116" fillId="0" borderId="24">
      <alignment horizontal="right" vertical="center"/>
    </xf>
    <xf numFmtId="260" fontId="25" fillId="0" borderId="24">
      <alignment horizontal="right" vertical="center"/>
    </xf>
    <xf numFmtId="259" fontId="24" fillId="0" borderId="24">
      <alignment horizontal="right" vertical="center"/>
    </xf>
    <xf numFmtId="255" fontId="116" fillId="0" borderId="24">
      <alignment horizontal="right" vertical="center"/>
    </xf>
    <xf numFmtId="256" fontId="154" fillId="0" borderId="24">
      <alignment horizontal="right" vertical="center"/>
    </xf>
    <xf numFmtId="260" fontId="25" fillId="0" borderId="24">
      <alignment horizontal="right" vertical="center"/>
    </xf>
    <xf numFmtId="260" fontId="25" fillId="0" borderId="24">
      <alignment horizontal="right" vertical="center"/>
    </xf>
    <xf numFmtId="256" fontId="154" fillId="0" borderId="24">
      <alignment horizontal="right" vertical="center"/>
    </xf>
    <xf numFmtId="255" fontId="116" fillId="0" borderId="24">
      <alignment horizontal="right" vertical="center"/>
    </xf>
    <xf numFmtId="259" fontId="24" fillId="0" borderId="24">
      <alignment horizontal="right" vertical="center"/>
    </xf>
    <xf numFmtId="269" fontId="86" fillId="0" borderId="24">
      <alignment horizontal="right" vertical="center"/>
    </xf>
    <xf numFmtId="269" fontId="86" fillId="0" borderId="24">
      <alignment horizontal="right" vertical="center"/>
    </xf>
    <xf numFmtId="259" fontId="24" fillId="0" borderId="24">
      <alignment horizontal="right" vertical="center"/>
    </xf>
    <xf numFmtId="270" fontId="24" fillId="0" borderId="24">
      <alignment horizontal="right" vertical="center"/>
    </xf>
    <xf numFmtId="255" fontId="116" fillId="0" borderId="24">
      <alignment horizontal="right" vertical="center"/>
    </xf>
    <xf numFmtId="214" fontId="122" fillId="0" borderId="2">
      <protection hidden="1"/>
    </xf>
    <xf numFmtId="49" fontId="88" fillId="0" borderId="0" applyFill="0" applyBorder="0" applyAlignment="0"/>
    <xf numFmtId="0" fontId="22" fillId="0" borderId="0" applyFill="0" applyBorder="0" applyAlignment="0"/>
    <xf numFmtId="172" fontId="22" fillId="0" borderId="0" applyFill="0" applyBorder="0" applyAlignment="0"/>
    <xf numFmtId="49" fontId="178" fillId="0" borderId="0">
      <alignment horizontal="justify" vertical="center" wrapText="1"/>
    </xf>
    <xf numFmtId="271" fontId="179" fillId="0" borderId="9">
      <alignment horizontal="right"/>
    </xf>
    <xf numFmtId="0" fontId="180" fillId="0" borderId="5">
      <alignment horizontal="center" vertical="center" wrapText="1"/>
    </xf>
    <xf numFmtId="0" fontId="181" fillId="0" borderId="0">
      <alignment horizontal="center"/>
    </xf>
    <xf numFmtId="0" fontId="44" fillId="0" borderId="0" applyNumberFormat="0" applyFill="0" applyBorder="0" applyAlignment="0" applyProtection="0"/>
    <xf numFmtId="40" fontId="75" fillId="0" borderId="0"/>
    <xf numFmtId="0" fontId="65" fillId="21" borderId="8" applyNumberFormat="0" applyAlignment="0" applyProtection="0"/>
    <xf numFmtId="0" fontId="182" fillId="0" borderId="5"/>
    <xf numFmtId="3" fontId="183" fillId="0" borderId="0" applyNumberFormat="0" applyFill="0" applyBorder="0" applyAlignment="0" applyProtection="0">
      <alignment horizontal="center" wrapText="1"/>
    </xf>
    <xf numFmtId="0" fontId="184" fillId="0" borderId="9" applyBorder="0" applyAlignment="0">
      <alignment horizontal="center" vertical="center"/>
    </xf>
    <xf numFmtId="0" fontId="185" fillId="0" borderId="0" applyNumberFormat="0" applyFill="0" applyBorder="0" applyAlignment="0" applyProtection="0">
      <alignment horizontal="centerContinuous"/>
    </xf>
    <xf numFmtId="0" fontId="138" fillId="0" borderId="36" applyNumberFormat="0" applyFill="0" applyBorder="0" applyAlignment="0" applyProtection="0">
      <alignment horizontal="center" vertical="center" wrapText="1"/>
    </xf>
    <xf numFmtId="0" fontId="44" fillId="0" borderId="0" applyNumberFormat="0" applyFill="0" applyBorder="0" applyAlignment="0" applyProtection="0"/>
    <xf numFmtId="0" fontId="186" fillId="0" borderId="37" applyNumberFormat="0" applyBorder="0" applyAlignment="0">
      <alignment vertical="center"/>
    </xf>
    <xf numFmtId="0" fontId="22" fillId="0" borderId="34" applyNumberFormat="0" applyFont="0" applyFill="0" applyAlignment="0" applyProtection="0"/>
    <xf numFmtId="0" fontId="45" fillId="0" borderId="38" applyNumberFormat="0" applyFill="0" applyAlignment="0" applyProtection="0"/>
    <xf numFmtId="0" fontId="66" fillId="0" borderId="38" applyNumberFormat="0" applyFill="0" applyAlignment="0" applyProtection="0"/>
    <xf numFmtId="0" fontId="67" fillId="5" borderId="0" applyNumberFormat="0" applyBorder="0" applyAlignment="0" applyProtection="0"/>
    <xf numFmtId="168" fontId="22" fillId="0" borderId="0" applyFont="0" applyFill="0" applyBorder="0" applyAlignment="0" applyProtection="0"/>
    <xf numFmtId="272" fontId="22" fillId="0" borderId="0" applyFont="0" applyFill="0" applyBorder="0" applyAlignment="0" applyProtection="0"/>
    <xf numFmtId="196" fontId="116" fillId="0" borderId="24">
      <alignment horizontal="center"/>
    </xf>
    <xf numFmtId="273" fontId="187" fillId="0" borderId="0" applyNumberFormat="0" applyFont="0" applyFill="0" applyBorder="0" applyAlignment="0">
      <alignment horizontal="centerContinuous"/>
    </xf>
    <xf numFmtId="0" fontId="91" fillId="0" borderId="0">
      <alignment vertical="center" wrapText="1"/>
      <protection locked="0"/>
    </xf>
    <xf numFmtId="0" fontId="116" fillId="0" borderId="0" applyNumberFormat="0" applyFill="0" applyBorder="0" applyAlignment="0" applyProtection="0"/>
    <xf numFmtId="0" fontId="24" fillId="0" borderId="39"/>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22"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77" fillId="0" borderId="5" applyNumberFormat="0" applyBorder="0" applyAlignment="0"/>
    <xf numFmtId="0" fontId="188" fillId="0" borderId="28" applyNumberFormat="0" applyBorder="0" applyAlignment="0">
      <alignment horizontal="center"/>
    </xf>
    <xf numFmtId="3" fontId="189" fillId="0" borderId="7" applyNumberFormat="0" applyBorder="0" applyAlignment="0"/>
    <xf numFmtId="0" fontId="68" fillId="29" borderId="0" applyNumberFormat="0" applyBorder="0" applyAlignment="0" applyProtection="0"/>
    <xf numFmtId="274" fontId="146" fillId="0" borderId="0" applyFont="0" applyFill="0" applyBorder="0" applyAlignment="0" applyProtection="0"/>
    <xf numFmtId="275" fontId="190" fillId="0" borderId="0" applyFont="0" applyFill="0" applyBorder="0" applyAlignment="0" applyProtection="0"/>
    <xf numFmtId="276" fontId="77" fillId="0" borderId="0" applyFont="0" applyFill="0" applyBorder="0" applyAlignment="0" applyProtection="0"/>
    <xf numFmtId="0" fontId="32" fillId="0" borderId="27">
      <alignment horizontal="center"/>
    </xf>
    <xf numFmtId="0" fontId="69" fillId="0" borderId="0" applyNumberFormat="0" applyFill="0" applyBorder="0" applyAlignment="0" applyProtection="0"/>
    <xf numFmtId="0" fontId="70" fillId="0" borderId="0" applyNumberFormat="0" applyFill="0" applyBorder="0" applyAlignment="0" applyProtection="0"/>
    <xf numFmtId="172" fontId="116" fillId="0" borderId="0"/>
    <xf numFmtId="173" fontId="116" fillId="0" borderId="1"/>
    <xf numFmtId="0" fontId="191" fillId="0" borderId="0"/>
    <xf numFmtId="0" fontId="192" fillId="0" borderId="0"/>
    <xf numFmtId="3" fontId="116" fillId="0" borderId="0" applyNumberFormat="0" applyBorder="0" applyAlignment="0" applyProtection="0">
      <alignment horizontal="centerContinuous"/>
      <protection locked="0"/>
    </xf>
    <xf numFmtId="3" fontId="193" fillId="0" borderId="0">
      <protection locked="0"/>
    </xf>
    <xf numFmtId="0" fontId="192" fillId="0" borderId="0"/>
    <xf numFmtId="0" fontId="194" fillId="0" borderId="40" applyFill="0" applyBorder="0" applyAlignment="0">
      <alignment horizontal="center"/>
    </xf>
    <xf numFmtId="240" fontId="195" fillId="46" borderId="9">
      <alignment vertical="top"/>
    </xf>
    <xf numFmtId="5" fontId="25" fillId="0" borderId="30">
      <alignment horizontal="left" vertical="top"/>
    </xf>
    <xf numFmtId="0" fontId="196" fillId="0" borderId="30">
      <alignment horizontal="left" vertical="center"/>
    </xf>
    <xf numFmtId="0" fontId="178" fillId="47" borderId="1">
      <alignment horizontal="left" vertical="center"/>
    </xf>
    <xf numFmtId="202" fontId="197" fillId="48" borderId="9"/>
    <xf numFmtId="5" fontId="144" fillId="0" borderId="9">
      <alignment horizontal="left" vertical="top"/>
    </xf>
    <xf numFmtId="0" fontId="198" fillId="49" borderId="0">
      <alignment horizontal="left" vertical="center"/>
    </xf>
    <xf numFmtId="42" fontId="126" fillId="0" borderId="0" applyFont="0" applyFill="0" applyBorder="0" applyAlignment="0" applyProtection="0"/>
    <xf numFmtId="277" fontId="22" fillId="0" borderId="0" applyFont="0" applyFill="0" applyBorder="0" applyAlignment="0" applyProtection="0"/>
    <xf numFmtId="190" fontId="127" fillId="0" borderId="0" applyFont="0" applyFill="0" applyBorder="0" applyAlignment="0" applyProtection="0"/>
    <xf numFmtId="278" fontId="127" fillId="0" borderId="0" applyFont="0" applyFill="0" applyBorder="0" applyAlignment="0" applyProtection="0"/>
    <xf numFmtId="0" fontId="46" fillId="0" borderId="0" applyNumberFormat="0" applyFill="0" applyBorder="0" applyAlignment="0" applyProtection="0"/>
    <xf numFmtId="43" fontId="154" fillId="0" borderId="0" applyFont="0" applyFill="0" applyBorder="0" applyAlignment="0" applyProtection="0"/>
    <xf numFmtId="0" fontId="3" fillId="0" borderId="5">
      <alignment horizontal="center" vertical="center"/>
    </xf>
    <xf numFmtId="0" fontId="199" fillId="0" borderId="41" applyNumberFormat="0" applyFont="0" applyAlignment="0">
      <alignment horizontal="center"/>
    </xf>
    <xf numFmtId="0" fontId="71" fillId="4" borderId="0" applyNumberFormat="0" applyBorder="0" applyAlignment="0" applyProtection="0"/>
    <xf numFmtId="0" fontId="47" fillId="0" borderId="0" applyNumberFormat="0" applyFill="0" applyBorder="0" applyAlignment="0" applyProtection="0"/>
    <xf numFmtId="168" fontId="24" fillId="0" borderId="0" applyFont="0" applyFill="0" applyBorder="0" applyAlignment="0" applyProtection="0"/>
    <xf numFmtId="0" fontId="48" fillId="0" borderId="0" applyFont="0" applyFill="0" applyBorder="0" applyAlignment="0" applyProtection="0"/>
    <xf numFmtId="0" fontId="48" fillId="0" borderId="0" applyFont="0" applyFill="0" applyBorder="0" applyAlignment="0" applyProtection="0"/>
    <xf numFmtId="0" fontId="3" fillId="0" borderId="0">
      <alignment vertical="center"/>
    </xf>
    <xf numFmtId="40" fontId="49" fillId="0" borderId="0" applyFont="0" applyFill="0" applyBorder="0" applyAlignment="0" applyProtection="0"/>
    <xf numFmtId="38" fontId="49" fillId="0" borderId="0" applyFont="0" applyFill="0" applyBorder="0" applyAlignment="0" applyProtection="0"/>
    <xf numFmtId="0" fontId="49" fillId="0" borderId="0" applyFont="0" applyFill="0" applyBorder="0" applyAlignment="0" applyProtection="0"/>
    <xf numFmtId="0" fontId="49" fillId="0" borderId="0" applyFont="0" applyFill="0" applyBorder="0" applyAlignment="0" applyProtection="0"/>
    <xf numFmtId="9" fontId="50" fillId="0" borderId="0" applyFont="0" applyFill="0" applyBorder="0" applyAlignment="0" applyProtection="0"/>
    <xf numFmtId="0" fontId="51" fillId="0" borderId="0"/>
    <xf numFmtId="0" fontId="200" fillId="0" borderId="4"/>
    <xf numFmtId="187" fontId="78" fillId="0" borderId="0" applyFont="0" applyFill="0" applyBorder="0" applyAlignment="0" applyProtection="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93" fillId="0" borderId="0" applyFont="0" applyFill="0" applyBorder="0" applyAlignment="0" applyProtection="0"/>
    <xf numFmtId="0" fontId="93" fillId="0" borderId="0" applyFont="0" applyFill="0" applyBorder="0" applyAlignment="0" applyProtection="0"/>
    <xf numFmtId="200" fontId="93" fillId="0" borderId="0" applyFont="0" applyFill="0" applyBorder="0" applyAlignment="0" applyProtection="0"/>
    <xf numFmtId="208" fontId="93" fillId="0" borderId="0" applyFont="0" applyFill="0" applyBorder="0" applyAlignment="0" applyProtection="0"/>
    <xf numFmtId="0" fontId="93" fillId="0" borderId="0"/>
    <xf numFmtId="0" fontId="93" fillId="0" borderId="0"/>
    <xf numFmtId="0" fontId="40" fillId="0" borderId="0"/>
    <xf numFmtId="168" fontId="52" fillId="0" borderId="0" applyFont="0" applyFill="0" applyBorder="0" applyAlignment="0" applyProtection="0"/>
    <xf numFmtId="178" fontId="52" fillId="0" borderId="0" applyFont="0" applyFill="0" applyBorder="0" applyAlignment="0" applyProtection="0"/>
    <xf numFmtId="43" fontId="25" fillId="0" borderId="0" applyFont="0" applyFill="0" applyBorder="0" applyAlignment="0" applyProtection="0"/>
    <xf numFmtId="41" fontId="22" fillId="0" borderId="0" applyFont="0" applyFill="0" applyBorder="0" applyAlignment="0" applyProtection="0"/>
    <xf numFmtId="0" fontId="22" fillId="0" borderId="0"/>
    <xf numFmtId="179" fontId="52" fillId="0" borderId="0" applyFont="0" applyFill="0" applyBorder="0" applyAlignment="0" applyProtection="0"/>
    <xf numFmtId="6" fontId="7" fillId="0" borderId="0" applyFont="0" applyFill="0" applyBorder="0" applyAlignment="0" applyProtection="0"/>
    <xf numFmtId="180" fontId="52" fillId="0" borderId="0" applyFont="0" applyFill="0" applyBorder="0" applyAlignment="0" applyProtection="0"/>
    <xf numFmtId="0" fontId="201" fillId="0" borderId="0" applyNumberFormat="0" applyFill="0" applyBorder="0" applyAlignment="0" applyProtection="0">
      <alignment vertical="top"/>
      <protection locked="0"/>
    </xf>
    <xf numFmtId="44" fontId="22" fillId="0" borderId="0" applyFont="0" applyFill="0" applyBorder="0" applyAlignment="0" applyProtection="0"/>
    <xf numFmtId="42" fontId="22" fillId="0" borderId="0" applyFont="0" applyFill="0" applyBorder="0" applyAlignment="0" applyProtection="0"/>
    <xf numFmtId="0" fontId="202" fillId="0" borderId="0" applyNumberFormat="0" applyFill="0" applyBorder="0" applyAlignment="0" applyProtection="0">
      <alignment vertical="top"/>
      <protection locked="0"/>
    </xf>
    <xf numFmtId="43" fontId="18"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176" fontId="18" fillId="0" borderId="28"/>
    <xf numFmtId="0" fontId="116" fillId="0" borderId="1"/>
    <xf numFmtId="0" fontId="22" fillId="0" borderId="0"/>
    <xf numFmtId="0" fontId="22" fillId="0" borderId="0"/>
    <xf numFmtId="0" fontId="220" fillId="0" borderId="0"/>
    <xf numFmtId="0" fontId="22" fillId="0" borderId="0"/>
    <xf numFmtId="0" fontId="22" fillId="0" borderId="0"/>
    <xf numFmtId="0" fontId="3" fillId="0" borderId="0"/>
    <xf numFmtId="0" fontId="2" fillId="0" borderId="0"/>
    <xf numFmtId="0" fontId="2" fillId="0" borderId="0"/>
    <xf numFmtId="9" fontId="1" fillId="0" borderId="0" applyFont="0" applyFill="0" applyBorder="0" applyAlignment="0" applyProtection="0"/>
  </cellStyleXfs>
  <cellXfs count="234">
    <xf numFmtId="0" fontId="0" fillId="0" borderId="0" xfId="0"/>
    <xf numFmtId="0" fontId="207" fillId="50" borderId="0" xfId="1479" applyFont="1" applyFill="1" applyAlignment="1">
      <alignment horizontal="center"/>
    </xf>
    <xf numFmtId="0" fontId="207" fillId="50" borderId="0" xfId="1479" applyFont="1" applyFill="1" applyAlignment="1">
      <alignment horizontal="left" vertical="center" wrapText="1"/>
    </xf>
    <xf numFmtId="3" fontId="207" fillId="50" borderId="0" xfId="1479" applyNumberFormat="1" applyFont="1" applyFill="1"/>
    <xf numFmtId="183" fontId="207" fillId="50" borderId="0" xfId="1479" applyNumberFormat="1" applyFont="1" applyFill="1"/>
    <xf numFmtId="0" fontId="207" fillId="50" borderId="0" xfId="1479" applyFont="1" applyFill="1"/>
    <xf numFmtId="3" fontId="104" fillId="50" borderId="0" xfId="1541" applyFont="1" applyFill="1">
      <alignment vertical="center" wrapText="1"/>
    </xf>
    <xf numFmtId="3" fontId="207" fillId="50" borderId="0" xfId="1479" applyNumberFormat="1" applyFont="1" applyFill="1" applyAlignment="1">
      <alignment horizontal="left" vertical="center" wrapText="1"/>
    </xf>
    <xf numFmtId="3" fontId="104" fillId="50" borderId="1" xfId="1541" applyNumberFormat="1" applyFont="1" applyFill="1" applyBorder="1" applyAlignment="1">
      <alignment horizontal="center" vertical="center" wrapText="1"/>
    </xf>
    <xf numFmtId="183" fontId="104" fillId="50" borderId="1" xfId="1541" applyNumberFormat="1" applyFont="1" applyFill="1" applyBorder="1" applyAlignment="1">
      <alignment horizontal="center" vertical="center" wrapText="1"/>
    </xf>
    <xf numFmtId="0" fontId="222" fillId="50" borderId="0" xfId="1479" applyFont="1" applyFill="1" applyAlignment="1">
      <alignment horizontal="center"/>
    </xf>
    <xf numFmtId="0" fontId="222" fillId="50" borderId="0" xfId="1479" applyFont="1" applyFill="1"/>
    <xf numFmtId="0" fontId="223" fillId="50" borderId="0" xfId="1479" applyFont="1" applyFill="1"/>
    <xf numFmtId="0" fontId="207" fillId="50" borderId="5" xfId="1479" applyFont="1" applyFill="1" applyBorder="1" applyAlignment="1">
      <alignment horizontal="center" vertical="center"/>
    </xf>
    <xf numFmtId="0" fontId="207" fillId="50" borderId="5" xfId="1479" applyFont="1" applyFill="1" applyBorder="1" applyAlignment="1">
      <alignment horizontal="left" vertical="center" wrapText="1"/>
    </xf>
    <xf numFmtId="3" fontId="222" fillId="50" borderId="5" xfId="1479" applyNumberFormat="1" applyFont="1" applyFill="1" applyBorder="1" applyAlignment="1">
      <alignment vertical="center"/>
    </xf>
    <xf numFmtId="9" fontId="222" fillId="50" borderId="5" xfId="1479" applyNumberFormat="1" applyFont="1" applyFill="1" applyBorder="1" applyAlignment="1">
      <alignment vertical="center"/>
    </xf>
    <xf numFmtId="0" fontId="207" fillId="50" borderId="42" xfId="1479" applyFont="1" applyFill="1" applyBorder="1" applyAlignment="1">
      <alignment horizontal="center" vertical="center"/>
    </xf>
    <xf numFmtId="0" fontId="207" fillId="50" borderId="42" xfId="1479" applyFont="1" applyFill="1" applyBorder="1" applyAlignment="1">
      <alignment horizontal="left" vertical="center" wrapText="1"/>
    </xf>
    <xf numFmtId="3" fontId="222" fillId="50" borderId="42" xfId="1479" applyNumberFormat="1" applyFont="1" applyFill="1" applyBorder="1" applyAlignment="1">
      <alignment vertical="center"/>
    </xf>
    <xf numFmtId="9" fontId="222" fillId="50" borderId="42" xfId="1479" applyNumberFormat="1" applyFont="1" applyFill="1" applyBorder="1" applyAlignment="1">
      <alignment vertical="center"/>
    </xf>
    <xf numFmtId="3" fontId="222" fillId="50" borderId="0" xfId="1479" applyNumberFormat="1" applyFont="1" applyFill="1"/>
    <xf numFmtId="183" fontId="222" fillId="50" borderId="0" xfId="1479" applyNumberFormat="1" applyFont="1" applyFill="1"/>
    <xf numFmtId="0" fontId="207" fillId="50" borderId="7" xfId="1479" applyFont="1" applyFill="1" applyBorder="1" applyAlignment="1">
      <alignment horizontal="center" vertical="center"/>
    </xf>
    <xf numFmtId="0" fontId="207" fillId="50" borderId="7" xfId="1479" applyFont="1" applyFill="1" applyBorder="1" applyAlignment="1">
      <alignment horizontal="left" vertical="center" wrapText="1"/>
    </xf>
    <xf numFmtId="3" fontId="222" fillId="50" borderId="7" xfId="1479" applyNumberFormat="1" applyFont="1" applyFill="1" applyBorder="1" applyAlignment="1">
      <alignment vertical="center"/>
    </xf>
    <xf numFmtId="9" fontId="222" fillId="50" borderId="7" xfId="1479" applyNumberFormat="1" applyFont="1" applyFill="1" applyBorder="1" applyAlignment="1">
      <alignment vertical="center"/>
    </xf>
    <xf numFmtId="0" fontId="222" fillId="50" borderId="1" xfId="1479" applyFont="1" applyFill="1" applyBorder="1" applyAlignment="1">
      <alignment horizontal="center"/>
    </xf>
    <xf numFmtId="0" fontId="222" fillId="50" borderId="1" xfId="1479" applyFont="1" applyFill="1" applyBorder="1"/>
    <xf numFmtId="3" fontId="222" fillId="50" borderId="1" xfId="1479" applyNumberFormat="1" applyFont="1" applyFill="1" applyBorder="1"/>
    <xf numFmtId="183" fontId="222" fillId="50" borderId="1" xfId="1479" applyNumberFormat="1" applyFont="1" applyFill="1" applyBorder="1"/>
    <xf numFmtId="0" fontId="223" fillId="50" borderId="1" xfId="1479" applyFont="1" applyFill="1" applyBorder="1" applyAlignment="1">
      <alignment horizontal="center" vertical="center"/>
    </xf>
    <xf numFmtId="0" fontId="223" fillId="50" borderId="1" xfId="1479" applyFont="1" applyFill="1" applyBorder="1" applyAlignment="1">
      <alignment vertical="center"/>
    </xf>
    <xf numFmtId="3" fontId="223" fillId="50" borderId="1" xfId="1479" applyNumberFormat="1" applyFont="1" applyFill="1" applyBorder="1" applyAlignment="1">
      <alignment vertical="center"/>
    </xf>
    <xf numFmtId="9" fontId="223" fillId="50" borderId="1" xfId="1479" applyNumberFormat="1" applyFont="1" applyFill="1" applyBorder="1" applyAlignment="1">
      <alignment vertical="center"/>
    </xf>
    <xf numFmtId="0" fontId="207" fillId="50" borderId="1" xfId="1479" applyFont="1" applyFill="1" applyBorder="1" applyAlignment="1">
      <alignment horizontal="center" vertical="center"/>
    </xf>
    <xf numFmtId="0" fontId="207" fillId="50" borderId="1" xfId="1479" applyFont="1" applyFill="1" applyBorder="1" applyAlignment="1">
      <alignment horizontal="left" vertical="center" wrapText="1"/>
    </xf>
    <xf numFmtId="3" fontId="222" fillId="50" borderId="1" xfId="1479" applyNumberFormat="1" applyFont="1" applyFill="1" applyBorder="1" applyAlignment="1">
      <alignment vertical="center"/>
    </xf>
    <xf numFmtId="9" fontId="222" fillId="50" borderId="1" xfId="1479" applyNumberFormat="1" applyFont="1" applyFill="1" applyBorder="1" applyAlignment="1">
      <alignment vertical="center"/>
    </xf>
    <xf numFmtId="0" fontId="224" fillId="0" borderId="0" xfId="1506" applyFont="1" applyAlignment="1">
      <alignment vertical="center" wrapText="1"/>
    </xf>
    <xf numFmtId="0" fontId="225" fillId="50" borderId="13" xfId="1542" applyFont="1" applyFill="1" applyBorder="1" applyAlignment="1">
      <alignment vertical="center" wrapText="1"/>
    </xf>
    <xf numFmtId="0" fontId="225" fillId="50" borderId="1" xfId="1542" applyFont="1" applyFill="1" applyBorder="1" applyAlignment="1">
      <alignment vertical="center" wrapText="1"/>
    </xf>
    <xf numFmtId="0" fontId="225" fillId="50" borderId="43" xfId="1542" applyFont="1" applyFill="1" applyBorder="1" applyAlignment="1">
      <alignment vertical="center" wrapText="1"/>
    </xf>
    <xf numFmtId="2" fontId="225" fillId="50" borderId="1" xfId="1506" applyNumberFormat="1" applyFont="1" applyFill="1" applyBorder="1" applyAlignment="1">
      <alignment horizontal="center" vertical="center" wrapText="1"/>
    </xf>
    <xf numFmtId="0" fontId="221" fillId="50" borderId="0" xfId="1506" applyFont="1" applyFill="1" applyAlignment="1">
      <alignment vertical="center" wrapText="1"/>
    </xf>
    <xf numFmtId="0" fontId="94" fillId="50" borderId="1" xfId="1419" applyFont="1" applyFill="1" applyBorder="1" applyAlignment="1" applyProtection="1">
      <alignment vertical="center"/>
    </xf>
    <xf numFmtId="3" fontId="226" fillId="50" borderId="1" xfId="1479" applyNumberFormat="1" applyFont="1" applyFill="1" applyBorder="1" applyAlignment="1">
      <alignment horizontal="right" vertical="center" wrapText="1"/>
    </xf>
    <xf numFmtId="3" fontId="3" fillId="50" borderId="1" xfId="1479" applyNumberFormat="1" applyFont="1" applyFill="1" applyBorder="1" applyAlignment="1">
      <alignment horizontal="right" vertical="center" wrapText="1"/>
    </xf>
    <xf numFmtId="3" fontId="53" fillId="50" borderId="1" xfId="1479" applyNumberFormat="1" applyFont="1" applyFill="1" applyBorder="1" applyAlignment="1">
      <alignment horizontal="right" vertical="center" wrapText="1"/>
    </xf>
    <xf numFmtId="0" fontId="225" fillId="51" borderId="13" xfId="1542" applyFont="1" applyFill="1" applyBorder="1" applyAlignment="1">
      <alignment vertical="center" wrapText="1"/>
    </xf>
    <xf numFmtId="2" fontId="225" fillId="51" borderId="1" xfId="1506" applyNumberFormat="1" applyFont="1" applyFill="1" applyBorder="1" applyAlignment="1">
      <alignment horizontal="center" vertical="center" wrapText="1"/>
    </xf>
    <xf numFmtId="0" fontId="225" fillId="51" borderId="1" xfId="1542" applyFont="1" applyFill="1" applyBorder="1" applyAlignment="1">
      <alignment vertical="center" wrapText="1"/>
    </xf>
    <xf numFmtId="0" fontId="0" fillId="51" borderId="0" xfId="0" applyFill="1"/>
    <xf numFmtId="0" fontId="215" fillId="50" borderId="1" xfId="1479" applyFont="1" applyFill="1" applyBorder="1" applyAlignment="1">
      <alignment horizontal="center" vertical="center" wrapText="1"/>
    </xf>
    <xf numFmtId="0" fontId="94" fillId="50" borderId="1" xfId="1464" applyFont="1" applyFill="1" applyBorder="1" applyAlignment="1">
      <alignment horizontal="center" vertical="center" wrapText="1"/>
    </xf>
    <xf numFmtId="3" fontId="215" fillId="50" borderId="1" xfId="1479" applyNumberFormat="1" applyFont="1" applyFill="1" applyBorder="1" applyAlignment="1">
      <alignment horizontal="right" vertical="center" wrapText="1"/>
    </xf>
    <xf numFmtId="3" fontId="215" fillId="0" borderId="1" xfId="1479" applyNumberFormat="1" applyFont="1" applyFill="1" applyBorder="1" applyAlignment="1">
      <alignment horizontal="right" vertical="center" wrapText="1"/>
    </xf>
    <xf numFmtId="0" fontId="230" fillId="50" borderId="1" xfId="1542" applyFont="1" applyFill="1" applyBorder="1" applyAlignment="1">
      <alignment vertical="center" wrapText="1"/>
    </xf>
    <xf numFmtId="165" fontId="232" fillId="0" borderId="0" xfId="1091" applyFont="1" applyAlignment="1">
      <alignment vertical="center" wrapText="1"/>
    </xf>
    <xf numFmtId="0" fontId="229" fillId="50" borderId="1" xfId="1507" applyFont="1" applyFill="1" applyBorder="1" applyAlignment="1">
      <alignment horizontal="center" vertical="center" wrapText="1"/>
    </xf>
    <xf numFmtId="0" fontId="229" fillId="50" borderId="13" xfId="1542" applyFont="1" applyFill="1" applyBorder="1" applyAlignment="1">
      <alignment vertical="center" wrapText="1"/>
    </xf>
    <xf numFmtId="0" fontId="233" fillId="50" borderId="0" xfId="1506" applyFont="1" applyFill="1" applyAlignment="1">
      <alignment vertical="center" wrapText="1"/>
    </xf>
    <xf numFmtId="0" fontId="229" fillId="50" borderId="1" xfId="1542" applyFont="1" applyFill="1" applyBorder="1" applyAlignment="1">
      <alignment vertical="center" wrapText="1"/>
    </xf>
    <xf numFmtId="0" fontId="229" fillId="50" borderId="1" xfId="1542" applyFont="1" applyFill="1" applyBorder="1" applyAlignment="1">
      <alignment horizontal="justify" vertical="center" wrapText="1"/>
    </xf>
    <xf numFmtId="0" fontId="227" fillId="0" borderId="0" xfId="0" applyFont="1" applyAlignment="1">
      <alignment horizontal="justify" vertical="center" wrapText="1"/>
    </xf>
    <xf numFmtId="0" fontId="229" fillId="0" borderId="0" xfId="0" applyFont="1" applyAlignment="1">
      <alignment horizontal="justify" vertical="center" wrapText="1"/>
    </xf>
    <xf numFmtId="0" fontId="227" fillId="0" borderId="1" xfId="0" applyFont="1" applyBorder="1" applyAlignment="1">
      <alignment horizontal="right" vertical="center" wrapText="1"/>
    </xf>
    <xf numFmtId="0" fontId="229" fillId="0" borderId="1" xfId="0" applyFont="1" applyBorder="1" applyAlignment="1">
      <alignment horizontal="right" vertical="center" wrapText="1"/>
    </xf>
    <xf numFmtId="0" fontId="230" fillId="50" borderId="13" xfId="1542" applyFont="1" applyFill="1" applyBorder="1" applyAlignment="1">
      <alignment vertical="center" wrapText="1"/>
    </xf>
    <xf numFmtId="0" fontId="230" fillId="50" borderId="43" xfId="1542" applyFont="1" applyFill="1" applyBorder="1" applyAlignment="1">
      <alignment vertical="center" wrapText="1"/>
    </xf>
    <xf numFmtId="0" fontId="228" fillId="0" borderId="1" xfId="0" applyFont="1" applyBorder="1" applyAlignment="1">
      <alignment horizontal="center" vertical="center" wrapText="1"/>
    </xf>
    <xf numFmtId="3" fontId="215" fillId="50" borderId="1" xfId="1479" applyNumberFormat="1" applyFont="1" applyFill="1" applyBorder="1" applyAlignment="1">
      <alignment horizontal="center" vertical="center" wrapText="1"/>
    </xf>
    <xf numFmtId="0" fontId="229" fillId="50" borderId="0" xfId="1542" applyFont="1" applyFill="1" applyBorder="1" applyAlignment="1">
      <alignment vertical="center" wrapText="1"/>
    </xf>
    <xf numFmtId="0" fontId="0" fillId="0" borderId="1" xfId="0" applyBorder="1"/>
    <xf numFmtId="0" fontId="230" fillId="50" borderId="0" xfId="1542" applyFont="1" applyFill="1" applyBorder="1" applyAlignment="1">
      <alignment vertical="center" wrapText="1"/>
    </xf>
    <xf numFmtId="0" fontId="0" fillId="0" borderId="43" xfId="0" applyBorder="1"/>
    <xf numFmtId="0" fontId="229" fillId="50" borderId="0" xfId="1479" applyFont="1" applyFill="1" applyBorder="1" applyAlignment="1">
      <alignment horizontal="center" vertical="center" wrapText="1"/>
    </xf>
    <xf numFmtId="0" fontId="229" fillId="50" borderId="1" xfId="1542" applyFont="1" applyFill="1" applyBorder="1" applyAlignment="1">
      <alignment horizontal="center" vertical="center" wrapText="1"/>
    </xf>
    <xf numFmtId="0" fontId="229" fillId="50" borderId="0" xfId="1506" applyFont="1" applyFill="1" applyBorder="1" applyAlignment="1">
      <alignment horizontal="center" vertical="center" wrapText="1"/>
    </xf>
    <xf numFmtId="0" fontId="233" fillId="50" borderId="0" xfId="1506" applyFont="1" applyFill="1" applyBorder="1" applyAlignment="1">
      <alignment horizontal="center" vertical="center" wrapText="1"/>
    </xf>
    <xf numFmtId="0" fontId="229" fillId="50" borderId="13" xfId="1542" applyFont="1" applyFill="1" applyBorder="1" applyAlignment="1">
      <alignment horizontal="center" vertical="center" wrapText="1"/>
    </xf>
    <xf numFmtId="0" fontId="231" fillId="50" borderId="0" xfId="1506" applyFont="1" applyFill="1" applyBorder="1" applyAlignment="1">
      <alignment horizontal="center" vertical="center" wrapText="1"/>
    </xf>
    <xf numFmtId="0" fontId="0" fillId="0" borderId="0" xfId="0" applyAlignment="1">
      <alignment horizontal="center"/>
    </xf>
    <xf numFmtId="2" fontId="229" fillId="50" borderId="0" xfId="1506" applyNumberFormat="1" applyFont="1" applyFill="1" applyBorder="1" applyAlignment="1">
      <alignment horizontal="center" vertical="center" wrapText="1"/>
    </xf>
    <xf numFmtId="0" fontId="94" fillId="0" borderId="0" xfId="0" applyFont="1"/>
    <xf numFmtId="0" fontId="94" fillId="0" borderId="0" xfId="1479" applyFont="1" applyFill="1" applyAlignment="1">
      <alignment vertical="center" wrapText="1"/>
    </xf>
    <xf numFmtId="0" fontId="94" fillId="0" borderId="0" xfId="1479" applyFont="1" applyFill="1" applyAlignment="1">
      <alignment horizontal="left" vertical="center" wrapText="1"/>
    </xf>
    <xf numFmtId="0" fontId="215" fillId="0" borderId="0" xfId="1479" applyFont="1" applyFill="1" applyAlignment="1">
      <alignment horizontal="center" vertical="center" wrapText="1"/>
    </xf>
    <xf numFmtId="0" fontId="94" fillId="0" borderId="0" xfId="1479" applyFont="1" applyFill="1" applyAlignment="1">
      <alignment horizontal="center" vertical="center" wrapText="1"/>
    </xf>
    <xf numFmtId="174" fontId="215" fillId="0" borderId="1" xfId="1479" applyNumberFormat="1" applyFont="1" applyFill="1" applyBorder="1" applyAlignment="1">
      <alignment vertical="center" wrapText="1"/>
    </xf>
    <xf numFmtId="0" fontId="235" fillId="0" borderId="0" xfId="1506" applyFont="1" applyAlignment="1">
      <alignment vertical="center" wrapText="1"/>
    </xf>
    <xf numFmtId="0" fontId="236" fillId="50" borderId="1" xfId="1507" applyFont="1" applyFill="1" applyBorder="1" applyAlignment="1">
      <alignment horizontal="center" vertical="center" wrapText="1"/>
    </xf>
    <xf numFmtId="0" fontId="237" fillId="0" borderId="0" xfId="1506" applyFont="1" applyAlignment="1">
      <alignment vertical="center" wrapText="1"/>
    </xf>
    <xf numFmtId="0" fontId="238" fillId="50" borderId="13" xfId="1542" applyFont="1" applyFill="1" applyBorder="1" applyAlignment="1">
      <alignment vertical="center" wrapText="1"/>
    </xf>
    <xf numFmtId="279" fontId="238" fillId="50" borderId="1" xfId="1091" applyNumberFormat="1" applyFont="1" applyFill="1" applyBorder="1" applyAlignment="1">
      <alignment horizontal="center" vertical="center" wrapText="1"/>
    </xf>
    <xf numFmtId="0" fontId="238" fillId="50" borderId="1" xfId="1542" applyFont="1" applyFill="1" applyBorder="1" applyAlignment="1">
      <alignment vertical="center" wrapText="1"/>
    </xf>
    <xf numFmtId="0" fontId="238" fillId="50" borderId="43" xfId="1542" applyFont="1" applyFill="1" applyBorder="1" applyAlignment="1">
      <alignment vertical="center" wrapText="1"/>
    </xf>
    <xf numFmtId="279" fontId="75" fillId="50" borderId="1" xfId="1091" applyNumberFormat="1" applyFont="1" applyFill="1" applyBorder="1" applyAlignment="1">
      <alignment horizontal="center" vertical="center" wrapText="1"/>
    </xf>
    <xf numFmtId="2" fontId="75" fillId="50" borderId="1" xfId="1506" applyNumberFormat="1" applyFont="1" applyFill="1" applyBorder="1" applyAlignment="1">
      <alignment horizontal="center" vertical="center" wrapText="1"/>
    </xf>
    <xf numFmtId="279" fontId="235" fillId="0" borderId="0" xfId="1506" applyNumberFormat="1" applyFont="1" applyAlignment="1">
      <alignment vertical="center" wrapText="1"/>
    </xf>
    <xf numFmtId="0" fontId="235" fillId="0" borderId="0" xfId="1506" applyFont="1" applyAlignment="1">
      <alignment horizontal="center" vertical="center" wrapText="1"/>
    </xf>
    <xf numFmtId="0" fontId="240" fillId="50" borderId="0" xfId="1506" applyFont="1" applyFill="1" applyAlignment="1">
      <alignment vertical="center" wrapText="1"/>
    </xf>
    <xf numFmtId="0" fontId="215" fillId="50" borderId="0" xfId="1506" applyFont="1" applyFill="1" applyBorder="1" applyAlignment="1">
      <alignment horizontal="center" vertical="center" wrapText="1"/>
    </xf>
    <xf numFmtId="0" fontId="241" fillId="50" borderId="1" xfId="1507" applyFont="1" applyFill="1" applyBorder="1" applyAlignment="1">
      <alignment horizontal="center" vertical="center" wrapText="1"/>
    </xf>
    <xf numFmtId="0" fontId="241" fillId="50" borderId="0" xfId="1479" applyFont="1" applyFill="1" applyBorder="1" applyAlignment="1">
      <alignment horizontal="center" vertical="center" wrapText="1"/>
    </xf>
    <xf numFmtId="0" fontId="242" fillId="50" borderId="0" xfId="1506" applyFont="1" applyFill="1" applyAlignment="1">
      <alignment vertical="center" wrapText="1"/>
    </xf>
    <xf numFmtId="0" fontId="215" fillId="50" borderId="1" xfId="1506" applyFont="1" applyFill="1" applyBorder="1" applyAlignment="1">
      <alignment horizontal="right" vertical="center" wrapText="1"/>
    </xf>
    <xf numFmtId="2" fontId="215" fillId="50" borderId="1" xfId="1506" applyNumberFormat="1" applyFont="1" applyFill="1" applyBorder="1" applyAlignment="1">
      <alignment horizontal="center" vertical="center" wrapText="1"/>
    </xf>
    <xf numFmtId="3" fontId="215" fillId="50" borderId="1" xfId="1506" applyNumberFormat="1" applyFont="1" applyFill="1" applyBorder="1" applyAlignment="1">
      <alignment horizontal="right" vertical="center" wrapText="1"/>
    </xf>
    <xf numFmtId="3" fontId="215" fillId="50" borderId="1" xfId="1506" applyNumberFormat="1" applyFont="1" applyFill="1" applyBorder="1" applyAlignment="1">
      <alignment horizontal="center" vertical="center" wrapText="1"/>
    </xf>
    <xf numFmtId="0" fontId="243" fillId="50" borderId="0" xfId="1416" quotePrefix="1" applyFont="1" applyFill="1" applyBorder="1" applyAlignment="1">
      <alignment horizontal="center" vertical="center" wrapText="1"/>
    </xf>
    <xf numFmtId="0" fontId="240" fillId="50" borderId="0" xfId="1506" applyFont="1" applyFill="1" applyAlignment="1">
      <alignment horizontal="center" vertical="center" wrapText="1"/>
    </xf>
    <xf numFmtId="0" fontId="75" fillId="50" borderId="0" xfId="1506" applyFont="1" applyFill="1" applyBorder="1" applyAlignment="1">
      <alignment horizontal="center" vertical="center" wrapText="1"/>
    </xf>
    <xf numFmtId="0" fontId="215" fillId="50" borderId="0" xfId="1479" applyFont="1" applyFill="1" applyBorder="1" applyAlignment="1">
      <alignment horizontal="center" vertical="center" wrapText="1"/>
    </xf>
    <xf numFmtId="279" fontId="215" fillId="50" borderId="1" xfId="1091" applyNumberFormat="1" applyFont="1" applyFill="1" applyBorder="1" applyAlignment="1">
      <alignment horizontal="right" vertical="center" wrapText="1"/>
    </xf>
    <xf numFmtId="279" fontId="215" fillId="50" borderId="1" xfId="1091" applyNumberFormat="1" applyFont="1" applyFill="1" applyBorder="1" applyAlignment="1">
      <alignment horizontal="center" vertical="center" wrapText="1"/>
    </xf>
    <xf numFmtId="0" fontId="241" fillId="50" borderId="0" xfId="1416" applyFont="1" applyFill="1" applyAlignment="1">
      <alignment vertical="center" wrapText="1"/>
    </xf>
    <xf numFmtId="0" fontId="215" fillId="0" borderId="1" xfId="0" applyFont="1" applyBorder="1" applyAlignment="1">
      <alignment vertical="center" wrapText="1"/>
    </xf>
    <xf numFmtId="2" fontId="215" fillId="0" borderId="1" xfId="0" applyNumberFormat="1" applyFont="1" applyBorder="1" applyAlignment="1">
      <alignment vertical="center" wrapText="1"/>
    </xf>
    <xf numFmtId="165" fontId="242" fillId="50" borderId="0" xfId="1091" applyFont="1" applyFill="1" applyAlignment="1">
      <alignment vertical="center" wrapText="1"/>
    </xf>
    <xf numFmtId="0" fontId="3" fillId="0" borderId="0" xfId="0" applyFont="1" applyAlignment="1">
      <alignment vertical="center" wrapText="1"/>
    </xf>
    <xf numFmtId="0" fontId="53" fillId="0" borderId="1" xfId="0" applyFont="1" applyBorder="1" applyAlignment="1">
      <alignment vertical="center" wrapText="1"/>
    </xf>
    <xf numFmtId="279" fontId="235" fillId="0" borderId="0" xfId="1506" applyNumberFormat="1" applyFont="1" applyAlignment="1">
      <alignment horizontal="center" vertical="center" wrapText="1"/>
    </xf>
    <xf numFmtId="279" fontId="237" fillId="0" borderId="0" xfId="1506" applyNumberFormat="1" applyFont="1" applyAlignment="1">
      <alignment vertical="center" wrapText="1"/>
    </xf>
    <xf numFmtId="0" fontId="226" fillId="50" borderId="1" xfId="1507" applyFont="1" applyFill="1" applyBorder="1" applyAlignment="1">
      <alignment horizontal="center" vertical="center" wrapText="1"/>
    </xf>
    <xf numFmtId="0" fontId="226" fillId="50" borderId="1" xfId="1542" applyFont="1" applyFill="1" applyBorder="1" applyAlignment="1">
      <alignment vertical="center" wrapText="1"/>
    </xf>
    <xf numFmtId="0" fontId="226" fillId="0" borderId="1" xfId="0" applyFont="1" applyBorder="1" applyAlignment="1">
      <alignment vertical="center" wrapText="1"/>
    </xf>
    <xf numFmtId="0" fontId="226" fillId="0" borderId="0" xfId="0" applyFont="1" applyAlignment="1">
      <alignment vertical="center" wrapText="1"/>
    </xf>
    <xf numFmtId="165" fontId="226" fillId="0" borderId="0" xfId="1091" applyFont="1" applyAlignment="1">
      <alignment vertical="center" wrapText="1"/>
    </xf>
    <xf numFmtId="0" fontId="53" fillId="0" borderId="1" xfId="0" applyFont="1" applyBorder="1" applyAlignment="1">
      <alignment horizontal="center" vertical="center" wrapText="1"/>
    </xf>
    <xf numFmtId="3" fontId="94" fillId="50" borderId="1" xfId="0" applyNumberFormat="1" applyFont="1" applyFill="1" applyBorder="1" applyAlignment="1">
      <alignment horizontal="right" vertical="center"/>
    </xf>
    <xf numFmtId="3" fontId="94" fillId="50" borderId="1" xfId="1479" applyNumberFormat="1" applyFont="1" applyFill="1" applyBorder="1" applyAlignment="1">
      <alignment horizontal="center" vertical="center" wrapText="1"/>
    </xf>
    <xf numFmtId="3" fontId="94" fillId="50" borderId="1" xfId="1479" applyNumberFormat="1" applyFont="1" applyFill="1" applyBorder="1" applyAlignment="1">
      <alignment horizontal="right" vertical="center" wrapText="1"/>
    </xf>
    <xf numFmtId="174" fontId="94" fillId="0" borderId="1" xfId="1479" applyNumberFormat="1" applyFont="1" applyFill="1" applyBorder="1" applyAlignment="1">
      <alignment vertical="center" wrapText="1"/>
    </xf>
    <xf numFmtId="0" fontId="94" fillId="0" borderId="1" xfId="0" applyFont="1" applyBorder="1" applyAlignment="1">
      <alignment vertical="center" wrapText="1"/>
    </xf>
    <xf numFmtId="2" fontId="94" fillId="0" borderId="1" xfId="0" applyNumberFormat="1" applyFont="1" applyBorder="1" applyAlignment="1">
      <alignment vertical="center" wrapText="1"/>
    </xf>
    <xf numFmtId="0" fontId="94" fillId="50" borderId="1" xfId="1507" applyFont="1" applyFill="1" applyBorder="1" applyAlignment="1">
      <alignment horizontal="center" vertical="center" wrapText="1"/>
    </xf>
    <xf numFmtId="0" fontId="94" fillId="50" borderId="1" xfId="1542" applyFont="1" applyFill="1" applyBorder="1" applyAlignment="1">
      <alignment vertical="center" wrapText="1"/>
    </xf>
    <xf numFmtId="279" fontId="94" fillId="50" borderId="1" xfId="1091" applyNumberFormat="1" applyFont="1" applyFill="1" applyBorder="1" applyAlignment="1">
      <alignment horizontal="right" vertical="center" wrapText="1"/>
    </xf>
    <xf numFmtId="2" fontId="94" fillId="50" borderId="1" xfId="1506" applyNumberFormat="1" applyFont="1" applyFill="1" applyBorder="1" applyAlignment="1">
      <alignment horizontal="center" vertical="center" wrapText="1"/>
    </xf>
    <xf numFmtId="2" fontId="94" fillId="50" borderId="1" xfId="1506" applyNumberFormat="1" applyFont="1" applyFill="1" applyBorder="1" applyAlignment="1">
      <alignment vertical="center" wrapText="1"/>
    </xf>
    <xf numFmtId="0" fontId="241" fillId="0" borderId="1" xfId="0" applyFont="1" applyBorder="1" applyAlignment="1">
      <alignment vertical="center" wrapText="1"/>
    </xf>
    <xf numFmtId="0" fontId="94" fillId="50" borderId="0" xfId="1506" applyFont="1" applyFill="1" applyBorder="1" applyAlignment="1">
      <alignment horizontal="left" vertical="center" wrapText="1"/>
    </xf>
    <xf numFmtId="0" fontId="94" fillId="50" borderId="0" xfId="1479" applyFont="1" applyFill="1" applyBorder="1" applyAlignment="1">
      <alignment horizontal="center" vertical="center" wrapText="1"/>
    </xf>
    <xf numFmtId="0" fontId="94" fillId="50" borderId="1" xfId="1506" applyFont="1" applyFill="1" applyBorder="1" applyAlignment="1">
      <alignment horizontal="right" vertical="center" wrapText="1"/>
    </xf>
    <xf numFmtId="279" fontId="94" fillId="50" borderId="43" xfId="1091" applyNumberFormat="1" applyFont="1" applyFill="1" applyBorder="1" applyAlignment="1">
      <alignment horizontal="center" vertical="center" wrapText="1"/>
    </xf>
    <xf numFmtId="0" fontId="94" fillId="50" borderId="0" xfId="1464" applyFont="1" applyFill="1" applyBorder="1" applyAlignment="1">
      <alignment horizontal="justify" vertical="center" wrapText="1"/>
    </xf>
    <xf numFmtId="0" fontId="94" fillId="50" borderId="1" xfId="1479" applyFont="1" applyFill="1" applyBorder="1" applyAlignment="1">
      <alignment horizontal="center" vertical="center" wrapText="1"/>
    </xf>
    <xf numFmtId="0" fontId="94" fillId="50" borderId="0" xfId="1479" applyFont="1" applyFill="1" applyBorder="1" applyAlignment="1">
      <alignment horizontal="left" vertical="center" wrapText="1"/>
    </xf>
    <xf numFmtId="0" fontId="243" fillId="50" borderId="0" xfId="1416" quotePrefix="1" applyFont="1" applyFill="1" applyAlignment="1">
      <alignment horizontal="left" vertical="center" wrapText="1"/>
    </xf>
    <xf numFmtId="0" fontId="215" fillId="50" borderId="1" xfId="1507" applyFont="1" applyFill="1" applyBorder="1" applyAlignment="1">
      <alignment horizontal="center" vertical="center" wrapText="1"/>
    </xf>
    <xf numFmtId="0" fontId="75" fillId="50" borderId="0" xfId="1506" applyFont="1" applyFill="1" applyAlignment="1">
      <alignment horizontal="center" vertical="center" wrapText="1"/>
    </xf>
    <xf numFmtId="0" fontId="94" fillId="50" borderId="1" xfId="1464" applyFont="1" applyFill="1" applyBorder="1" applyAlignment="1">
      <alignment horizontal="justify" vertical="center" wrapText="1"/>
    </xf>
    <xf numFmtId="0" fontId="94" fillId="50" borderId="1" xfId="1457" applyNumberFormat="1" applyFont="1" applyFill="1" applyBorder="1" applyAlignment="1">
      <alignment horizontal="right" vertical="center"/>
    </xf>
    <xf numFmtId="0" fontId="94" fillId="0" borderId="1" xfId="0" applyFont="1" applyBorder="1" applyAlignment="1">
      <alignment horizontal="justify" vertical="center" wrapText="1"/>
    </xf>
    <xf numFmtId="3" fontId="94" fillId="0" borderId="1" xfId="1479" applyNumberFormat="1" applyFont="1" applyFill="1" applyBorder="1" applyAlignment="1">
      <alignment horizontal="center" vertical="center" wrapText="1"/>
    </xf>
    <xf numFmtId="0" fontId="94" fillId="0" borderId="1" xfId="1419" applyFont="1" applyFill="1" applyBorder="1" applyAlignment="1" applyProtection="1">
      <alignment vertical="center"/>
    </xf>
    <xf numFmtId="3" fontId="94" fillId="0" borderId="1" xfId="0" applyNumberFormat="1" applyFont="1" applyFill="1" applyBorder="1" applyAlignment="1">
      <alignment horizontal="right" vertical="center"/>
    </xf>
    <xf numFmtId="0" fontId="94" fillId="0" borderId="1" xfId="1464" applyFont="1" applyFill="1" applyBorder="1" applyAlignment="1">
      <alignment horizontal="justify" vertical="center" wrapText="1"/>
    </xf>
    <xf numFmtId="3" fontId="94" fillId="0" borderId="1" xfId="1479" applyNumberFormat="1" applyFont="1" applyFill="1" applyBorder="1" applyAlignment="1">
      <alignment horizontal="right" vertical="center" wrapText="1"/>
    </xf>
    <xf numFmtId="0" fontId="94" fillId="0" borderId="1" xfId="0" applyFont="1" applyFill="1" applyBorder="1" applyAlignment="1">
      <alignment vertical="center" wrapText="1"/>
    </xf>
    <xf numFmtId="2" fontId="94" fillId="0" borderId="1" xfId="0" applyNumberFormat="1" applyFont="1" applyFill="1" applyBorder="1" applyAlignment="1">
      <alignment vertical="center" wrapText="1"/>
    </xf>
    <xf numFmtId="0" fontId="94" fillId="0" borderId="0" xfId="0" applyFont="1" applyFill="1"/>
    <xf numFmtId="1" fontId="94" fillId="50" borderId="1" xfId="1457" applyNumberFormat="1" applyFont="1" applyFill="1" applyBorder="1" applyAlignment="1">
      <alignment horizontal="right" vertical="center" wrapText="1"/>
    </xf>
    <xf numFmtId="0" fontId="238" fillId="50" borderId="1" xfId="1507" applyFont="1" applyFill="1" applyBorder="1" applyAlignment="1">
      <alignment horizontal="center" vertical="center" wrapText="1"/>
    </xf>
    <xf numFmtId="2" fontId="238" fillId="50" borderId="1" xfId="1506" applyNumberFormat="1" applyFont="1" applyFill="1" applyBorder="1" applyAlignment="1">
      <alignment horizontal="center" vertical="center" wrapText="1"/>
    </xf>
    <xf numFmtId="0" fontId="238" fillId="50" borderId="1" xfId="0" applyFont="1" applyFill="1" applyBorder="1" applyAlignment="1">
      <alignment vertical="center" wrapText="1"/>
    </xf>
    <xf numFmtId="165" fontId="237" fillId="0" borderId="0" xfId="1091" applyFont="1" applyAlignment="1">
      <alignment vertical="center" wrapText="1"/>
    </xf>
    <xf numFmtId="1" fontId="238" fillId="50" borderId="1" xfId="1506" applyNumberFormat="1" applyFont="1" applyFill="1" applyBorder="1" applyAlignment="1">
      <alignment vertical="center" wrapText="1"/>
    </xf>
    <xf numFmtId="2" fontId="238" fillId="50" borderId="1" xfId="1506" applyNumberFormat="1" applyFont="1" applyFill="1" applyBorder="1" applyAlignment="1">
      <alignment vertical="center" wrapText="1"/>
    </xf>
    <xf numFmtId="0" fontId="236" fillId="0" borderId="1" xfId="0" applyFont="1" applyBorder="1" applyAlignment="1">
      <alignment vertical="center" wrapText="1"/>
    </xf>
    <xf numFmtId="0" fontId="242" fillId="50" borderId="0" xfId="1506" applyFont="1" applyFill="1" applyBorder="1" applyAlignment="1">
      <alignment vertical="center" wrapText="1"/>
    </xf>
    <xf numFmtId="0" fontId="241" fillId="50" borderId="0" xfId="1506" applyFont="1" applyFill="1" applyBorder="1" applyAlignment="1">
      <alignment horizontal="left" vertical="center" wrapText="1"/>
    </xf>
    <xf numFmtId="0" fontId="94" fillId="50" borderId="13" xfId="1542" applyFont="1" applyFill="1" applyBorder="1" applyAlignment="1">
      <alignment vertical="center" wrapText="1"/>
    </xf>
    <xf numFmtId="279" fontId="94" fillId="50" borderId="13" xfId="1091" applyNumberFormat="1" applyFont="1" applyFill="1" applyBorder="1" applyAlignment="1">
      <alignment horizontal="right" vertical="center" wrapText="1"/>
    </xf>
    <xf numFmtId="279" fontId="94" fillId="50" borderId="43" xfId="1091" applyNumberFormat="1" applyFont="1" applyFill="1" applyBorder="1" applyAlignment="1">
      <alignment horizontal="right" vertical="center" wrapText="1"/>
    </xf>
    <xf numFmtId="279" fontId="94" fillId="50" borderId="1" xfId="1091" applyNumberFormat="1" applyFont="1" applyFill="1" applyBorder="1" applyAlignment="1">
      <alignment horizontal="center" vertical="center" wrapText="1"/>
    </xf>
    <xf numFmtId="0" fontId="242" fillId="50" borderId="0" xfId="1506" applyFont="1" applyFill="1" applyBorder="1" applyAlignment="1">
      <alignment horizontal="center" vertical="center" wrapText="1"/>
    </xf>
    <xf numFmtId="0" fontId="94" fillId="50" borderId="0" xfId="1506" applyFont="1" applyFill="1" applyBorder="1" applyAlignment="1">
      <alignment horizontal="center" vertical="center" wrapText="1"/>
    </xf>
    <xf numFmtId="0" fontId="94" fillId="50" borderId="1" xfId="0" applyFont="1" applyFill="1" applyBorder="1" applyAlignment="1">
      <alignment vertical="center" wrapText="1"/>
    </xf>
    <xf numFmtId="2" fontId="94" fillId="50" borderId="0" xfId="1506" applyNumberFormat="1" applyFont="1" applyFill="1" applyBorder="1" applyAlignment="1">
      <alignment horizontal="center" vertical="center" wrapText="1"/>
    </xf>
    <xf numFmtId="1" fontId="94" fillId="50" borderId="1" xfId="1506" applyNumberFormat="1" applyFont="1" applyFill="1" applyBorder="1" applyAlignment="1">
      <alignment horizontal="left" vertical="center" wrapText="1"/>
    </xf>
    <xf numFmtId="0" fontId="215" fillId="0" borderId="0" xfId="1464" applyFont="1" applyFill="1" applyAlignment="1">
      <alignment horizontal="center" vertical="center" wrapText="1"/>
    </xf>
    <xf numFmtId="0" fontId="215" fillId="50" borderId="1" xfId="1479" applyFont="1" applyFill="1" applyBorder="1" applyAlignment="1">
      <alignment horizontal="center" vertical="center"/>
    </xf>
    <xf numFmtId="0" fontId="215" fillId="0" borderId="1" xfId="1479" applyFont="1" applyFill="1" applyBorder="1" applyAlignment="1">
      <alignment horizontal="center" vertical="center" wrapText="1"/>
    </xf>
    <xf numFmtId="0" fontId="94" fillId="50" borderId="1" xfId="1479" applyFont="1" applyFill="1" applyBorder="1" applyAlignment="1">
      <alignment horizontal="center" vertical="center" wrapText="1"/>
    </xf>
    <xf numFmtId="0" fontId="128" fillId="50" borderId="24" xfId="0" applyFont="1" applyFill="1" applyBorder="1" applyAlignment="1">
      <alignment horizontal="center" vertical="center" wrapText="1"/>
    </xf>
    <xf numFmtId="0" fontId="128" fillId="50" borderId="22" xfId="0" applyFont="1" applyFill="1" applyBorder="1" applyAlignment="1">
      <alignment horizontal="center" vertical="center" wrapText="1"/>
    </xf>
    <xf numFmtId="0" fontId="128" fillId="50" borderId="43" xfId="0" applyFont="1" applyFill="1" applyBorder="1" applyAlignment="1">
      <alignment horizontal="center" vertical="center" wrapText="1"/>
    </xf>
    <xf numFmtId="0" fontId="128" fillId="50" borderId="1" xfId="0" applyFont="1" applyFill="1" applyBorder="1" applyAlignment="1">
      <alignment horizontal="center" vertical="center" wrapText="1"/>
    </xf>
    <xf numFmtId="4" fontId="215" fillId="50" borderId="1" xfId="1479" applyNumberFormat="1" applyFont="1" applyFill="1" applyBorder="1" applyAlignment="1">
      <alignment horizontal="center" vertical="center" wrapText="1"/>
    </xf>
    <xf numFmtId="0" fontId="215" fillId="50" borderId="24" xfId="1479" applyFont="1" applyFill="1" applyBorder="1" applyAlignment="1">
      <alignment horizontal="center" vertical="center" wrapText="1"/>
    </xf>
    <xf numFmtId="0" fontId="215" fillId="50" borderId="43" xfId="1479" applyFont="1" applyFill="1" applyBorder="1" applyAlignment="1">
      <alignment horizontal="center" vertical="center" wrapText="1"/>
    </xf>
    <xf numFmtId="0" fontId="94" fillId="50" borderId="44" xfId="1479" applyFont="1" applyFill="1" applyBorder="1" applyAlignment="1">
      <alignment horizontal="left" vertical="center" wrapText="1"/>
    </xf>
    <xf numFmtId="0" fontId="75" fillId="50" borderId="24" xfId="1506" applyFont="1" applyFill="1" applyBorder="1" applyAlignment="1">
      <alignment horizontal="center" vertical="center" wrapText="1"/>
    </xf>
    <xf numFmtId="0" fontId="75" fillId="50" borderId="43" xfId="1506" applyFont="1" applyFill="1" applyBorder="1" applyAlignment="1">
      <alignment horizontal="center" vertical="center" wrapText="1"/>
    </xf>
    <xf numFmtId="0" fontId="239" fillId="0" borderId="0" xfId="1416" applyFont="1" applyFill="1" applyAlignment="1">
      <alignment horizontal="left" vertical="center" wrapText="1"/>
    </xf>
    <xf numFmtId="0" fontId="239" fillId="0" borderId="0" xfId="1416" quotePrefix="1" applyFont="1" applyFill="1" applyAlignment="1">
      <alignment horizontal="left" vertical="center" wrapText="1"/>
    </xf>
    <xf numFmtId="0" fontId="75" fillId="0" borderId="45" xfId="1506" applyFont="1" applyBorder="1" applyAlignment="1">
      <alignment horizontal="center" vertical="center" wrapText="1"/>
    </xf>
    <xf numFmtId="0" fontId="75" fillId="0" borderId="1" xfId="1506" applyFont="1" applyBorder="1" applyAlignment="1">
      <alignment horizontal="center" vertical="center" wrapText="1"/>
    </xf>
    <xf numFmtId="0" fontId="75" fillId="50" borderId="24" xfId="1507" applyFont="1" applyFill="1" applyBorder="1" applyAlignment="1">
      <alignment horizontal="center" vertical="center" wrapText="1"/>
    </xf>
    <xf numFmtId="0" fontId="75" fillId="50" borderId="22" xfId="1507" applyFont="1" applyFill="1" applyBorder="1" applyAlignment="1">
      <alignment horizontal="center" vertical="center" wrapText="1"/>
    </xf>
    <xf numFmtId="0" fontId="75" fillId="50" borderId="43" xfId="1507" applyFont="1" applyFill="1" applyBorder="1" applyAlignment="1">
      <alignment horizontal="center" vertical="center" wrapText="1"/>
    </xf>
    <xf numFmtId="0" fontId="75" fillId="0" borderId="9" xfId="1506" applyFont="1" applyBorder="1" applyAlignment="1">
      <alignment horizontal="center" vertical="center" wrapText="1"/>
    </xf>
    <xf numFmtId="0" fontId="75" fillId="0" borderId="13" xfId="1506" applyFont="1" applyBorder="1" applyAlignment="1">
      <alignment horizontal="center" vertical="center" wrapText="1"/>
    </xf>
    <xf numFmtId="0" fontId="215" fillId="50" borderId="24" xfId="1506" applyFont="1" applyFill="1" applyBorder="1" applyAlignment="1">
      <alignment horizontal="center" vertical="center" wrapText="1"/>
    </xf>
    <xf numFmtId="0" fontId="215" fillId="50" borderId="43" xfId="1506" applyFont="1" applyFill="1" applyBorder="1" applyAlignment="1">
      <alignment horizontal="center" vertical="center" wrapText="1"/>
    </xf>
    <xf numFmtId="0" fontId="243" fillId="50" borderId="0" xfId="1416" applyFont="1" applyFill="1" applyAlignment="1">
      <alignment horizontal="left" vertical="center" wrapText="1"/>
    </xf>
    <xf numFmtId="0" fontId="243" fillId="50" borderId="0" xfId="1416" quotePrefix="1" applyFont="1" applyFill="1" applyAlignment="1">
      <alignment horizontal="left" vertical="center" wrapText="1"/>
    </xf>
    <xf numFmtId="0" fontId="75" fillId="50" borderId="45" xfId="1506" applyFont="1" applyFill="1" applyBorder="1" applyAlignment="1">
      <alignment horizontal="center" vertical="center" wrapText="1"/>
    </xf>
    <xf numFmtId="0" fontId="215" fillId="50" borderId="1" xfId="1506" applyFont="1" applyFill="1" applyBorder="1" applyAlignment="1">
      <alignment horizontal="center" vertical="center" wrapText="1"/>
    </xf>
    <xf numFmtId="0" fontId="215" fillId="50" borderId="1" xfId="1507" applyFont="1" applyFill="1" applyBorder="1" applyAlignment="1">
      <alignment horizontal="center" vertical="center" wrapText="1"/>
    </xf>
    <xf numFmtId="0" fontId="215" fillId="50" borderId="9" xfId="1506" applyFont="1" applyFill="1" applyBorder="1" applyAlignment="1">
      <alignment horizontal="center" vertical="center" wrapText="1"/>
    </xf>
    <xf numFmtId="0" fontId="215" fillId="50" borderId="13" xfId="1506" applyFont="1" applyFill="1" applyBorder="1" applyAlignment="1">
      <alignment horizontal="center" vertical="center" wrapText="1"/>
    </xf>
    <xf numFmtId="0" fontId="243" fillId="50" borderId="44" xfId="1416" applyFont="1" applyFill="1" applyBorder="1" applyAlignment="1">
      <alignment horizontal="left" vertical="center" wrapText="1"/>
    </xf>
    <xf numFmtId="0" fontId="243" fillId="50" borderId="44" xfId="1416" quotePrefix="1" applyFont="1" applyFill="1" applyBorder="1" applyAlignment="1">
      <alignment horizontal="left" vertical="center" wrapText="1"/>
    </xf>
    <xf numFmtId="0" fontId="75" fillId="50" borderId="0" xfId="1506" applyFont="1" applyFill="1" applyAlignment="1">
      <alignment horizontal="center" vertical="center" wrapText="1"/>
    </xf>
    <xf numFmtId="0" fontId="215" fillId="50" borderId="24" xfId="1507" applyFont="1" applyFill="1" applyBorder="1" applyAlignment="1">
      <alignment horizontal="center" vertical="center" wrapText="1"/>
    </xf>
    <xf numFmtId="0" fontId="215" fillId="50" borderId="22" xfId="1507" applyFont="1" applyFill="1" applyBorder="1" applyAlignment="1">
      <alignment horizontal="center" vertical="center" wrapText="1"/>
    </xf>
    <xf numFmtId="0" fontId="215" fillId="50" borderId="43" xfId="1507" applyFont="1" applyFill="1" applyBorder="1" applyAlignment="1">
      <alignment horizontal="center" vertical="center" wrapText="1"/>
    </xf>
    <xf numFmtId="3" fontId="104" fillId="50" borderId="1" xfId="1541" applyNumberFormat="1" applyFont="1" applyFill="1" applyBorder="1" applyAlignment="1">
      <alignment horizontal="center" vertical="center" wrapText="1"/>
    </xf>
    <xf numFmtId="3" fontId="210" fillId="50" borderId="1" xfId="1541" applyNumberFormat="1" applyFont="1" applyFill="1" applyBorder="1" applyAlignment="1">
      <alignment horizontal="center" vertical="center" wrapText="1"/>
    </xf>
    <xf numFmtId="3" fontId="208" fillId="50" borderId="0" xfId="1541" applyFont="1" applyFill="1" applyAlignment="1">
      <alignment horizontal="center" vertical="center" wrapText="1"/>
    </xf>
    <xf numFmtId="3" fontId="208" fillId="50" borderId="0" xfId="1541" applyNumberFormat="1" applyFont="1" applyFill="1" applyAlignment="1">
      <alignment horizontal="center" vertical="center" wrapText="1"/>
    </xf>
    <xf numFmtId="184" fontId="208" fillId="50" borderId="0" xfId="1541" applyNumberFormat="1" applyFont="1" applyFill="1" applyAlignment="1">
      <alignment horizontal="center" vertical="center" wrapText="1"/>
    </xf>
    <xf numFmtId="3" fontId="203" fillId="50" borderId="0" xfId="1541" applyFont="1" applyFill="1" applyAlignment="1">
      <alignment horizontal="center" vertical="center"/>
    </xf>
    <xf numFmtId="183" fontId="209" fillId="50" borderId="0" xfId="1479" applyNumberFormat="1" applyFont="1" applyFill="1" applyBorder="1" applyAlignment="1">
      <alignment horizontal="center" vertical="center"/>
    </xf>
    <xf numFmtId="3" fontId="210" fillId="50" borderId="1" xfId="1541" applyFont="1" applyFill="1" applyBorder="1" applyAlignment="1">
      <alignment horizontal="center" vertical="center" wrapText="1"/>
    </xf>
    <xf numFmtId="183" fontId="210" fillId="50" borderId="1" xfId="1541" applyNumberFormat="1" applyFont="1" applyFill="1" applyBorder="1" applyAlignment="1">
      <alignment horizontal="center" vertical="center" wrapText="1"/>
    </xf>
    <xf numFmtId="183" fontId="104" fillId="50" borderId="1" xfId="1541" applyNumberFormat="1" applyFont="1" applyFill="1" applyBorder="1" applyAlignment="1">
      <alignment horizontal="center" vertical="center" wrapText="1"/>
    </xf>
    <xf numFmtId="0" fontId="228" fillId="50" borderId="1" xfId="1506" applyFont="1" applyFill="1" applyBorder="1" applyAlignment="1">
      <alignment horizontal="center" vertical="center" wrapText="1"/>
    </xf>
    <xf numFmtId="0" fontId="228" fillId="0" borderId="1" xfId="0" applyFont="1" applyBorder="1" applyAlignment="1">
      <alignment horizontal="center" vertical="center" wrapText="1"/>
    </xf>
    <xf numFmtId="0" fontId="53" fillId="0" borderId="1" xfId="0" applyFont="1" applyBorder="1" applyAlignment="1">
      <alignment horizontal="center" vertical="center" wrapText="1"/>
    </xf>
    <xf numFmtId="0" fontId="53" fillId="50" borderId="1" xfId="1506" applyFont="1" applyFill="1" applyBorder="1" applyAlignment="1">
      <alignment horizontal="center" vertical="center" wrapText="1"/>
    </xf>
  </cellXfs>
  <cellStyles count="1935">
    <cellStyle name="_x0001_" xfId="1"/>
    <cellStyle name="          _x000d__x000a_shell=progman.exe_x000d__x000a_m" xfId="2"/>
    <cellStyle name="_x000d__x000a_JournalTemplate=C:\COMFO\CTALK\JOURSTD.TPL_x000d__x000a_LbStateAddress=3 3 0 251 1 89 2 311_x000d__x000a_LbStateJou" xfId="3"/>
    <cellStyle name="#,##0" xfId="4"/>
    <cellStyle name="%" xfId="5"/>
    <cellStyle name="%_Phụ luc goi 5" xfId="6"/>
    <cellStyle name="." xfId="7"/>
    <cellStyle name="??" xfId="8"/>
    <cellStyle name="?? [0.00]_      " xfId="9"/>
    <cellStyle name="?? [0]" xfId="10"/>
    <cellStyle name="?_x001d_??%U©÷u&amp;H©÷9_x0008_? s_x000a__x0007__x0001__x0001_" xfId="11"/>
    <cellStyle name="???? [0.00]_      " xfId="12"/>
    <cellStyle name="??????" xfId="13"/>
    <cellStyle name="????_      " xfId="14"/>
    <cellStyle name="???[0]_?? DI" xfId="15"/>
    <cellStyle name="???_?? DI" xfId="16"/>
    <cellStyle name="???R쀀Àok1" xfId="17"/>
    <cellStyle name="??[0]_BRE" xfId="18"/>
    <cellStyle name="??_      " xfId="19"/>
    <cellStyle name="??A? [0]_laroux_1_¢¬???¢â? " xfId="20"/>
    <cellStyle name="??A?_laroux_1_¢¬???¢â? " xfId="21"/>
    <cellStyle name="?¡±¢¥?_?¨ù??¢´¢¥_¢¬???¢â? " xfId="22"/>
    <cellStyle name="_x0001_?¶æµ_x001b_ºß­ " xfId="23"/>
    <cellStyle name="_x0001_?¶æµ_x001b_ºß­_" xfId="24"/>
    <cellStyle name="?ðÇ%U?&amp;H?_x0008_?s_x000a__x0007__x0001__x0001_" xfId="25"/>
    <cellStyle name="[0]_Chi phÝ kh¸c_V" xfId="26"/>
    <cellStyle name="_x0001_\Ô" xfId="27"/>
    <cellStyle name="_1 TONG HOP - CA NA" xfId="28"/>
    <cellStyle name="_1.Tong hop KL, GT  - Dien chieu sang HLKB1" xfId="29"/>
    <cellStyle name="_Bang Chi tieu (2)" xfId="30"/>
    <cellStyle name="_BAO GIA NGAY 24-10-08 (co dam)" xfId="31"/>
    <cellStyle name="_BD-BHN scptd 3-6-10" xfId="32"/>
    <cellStyle name="_Book1" xfId="33"/>
    <cellStyle name="_Book1_1" xfId="34"/>
    <cellStyle name="_Book1_1_Phụ luc goi 5" xfId="35"/>
    <cellStyle name="_Book1_1_Tuyen (21-7-11)-doan 1" xfId="36"/>
    <cellStyle name="_Book1_Book1" xfId="37"/>
    <cellStyle name="_Book1_Book1_Tuyen (21-7-11)-doan 1" xfId="38"/>
    <cellStyle name="_Book1_cap dien ha the - xay dung2" xfId="39"/>
    <cellStyle name="_Book1_Khoi luong" xfId="40"/>
    <cellStyle name="_Book1_Phụ luc goi 5" xfId="41"/>
    <cellStyle name="_Book1_Tuyen (21-7-11)-doan 1" xfId="42"/>
    <cellStyle name="_C.cong+B.luong-Sanluong" xfId="43"/>
    <cellStyle name="_cap dien ha the - xay dung2" xfId="44"/>
    <cellStyle name="_Cau Phu Phuong" xfId="45"/>
    <cellStyle name="_Chau Thon - Tan Xuan (KCS 8-12-06)" xfId="47"/>
    <cellStyle name="_cong vien cay xanh" xfId="46"/>
    <cellStyle name="_DCG TT09 G2 3.12.2007" xfId="48"/>
    <cellStyle name="_DO-D1500-KHONG CO TRONG DT" xfId="49"/>
    <cellStyle name="_DON GIA GIAOTHAU TRU CHONG GIA QUANG DAI" xfId="50"/>
    <cellStyle name="_DT khu DT long bien theo 179" xfId="51"/>
    <cellStyle name="_Du toan duong day va TBA QT " xfId="52"/>
    <cellStyle name="_Du toan PS Goi 2 theo bb ngày 31.7 va 1.9. trinh  (DG moi)" xfId="53"/>
    <cellStyle name="_Du toan PS goi01" xfId="54"/>
    <cellStyle name="_ET_STYLE_NoName_00_" xfId="55"/>
    <cellStyle name="_Gia goi 1" xfId="65"/>
    <cellStyle name="_Gia-Dai tuong niem liet sy" xfId="66"/>
    <cellStyle name="_Goi 1 A tham tra" xfId="56"/>
    <cellStyle name="_Goi 1 in 20.4" xfId="57"/>
    <cellStyle name="_Goi 1 in 20.4 sua" xfId="58"/>
    <cellStyle name="_Goi 1in tong NT(da kiem tra)" xfId="59"/>
    <cellStyle name="_Goi 2 in20.4" xfId="60"/>
    <cellStyle name="_Goi 2- My Ly Ban trinh" xfId="61"/>
    <cellStyle name="_GOITHAUSO2" xfId="62"/>
    <cellStyle name="_GOITHAUSO3" xfId="63"/>
    <cellStyle name="_GOITHAUSO4" xfId="64"/>
    <cellStyle name="_HS thau" xfId="67"/>
    <cellStyle name="_Khoi luong" xfId="163"/>
    <cellStyle name="_Khoi luong QL8B" xfId="164"/>
    <cellStyle name="_KL hoan thanh+PS 15.12.08 theo ban ve." xfId="68"/>
    <cellStyle name="_KLdao chuan" xfId="69"/>
    <cellStyle name="_KT (2)" xfId="70"/>
    <cellStyle name="_KT (2)_1" xfId="71"/>
    <cellStyle name="_KT (2)_1_Lora-tungchau" xfId="72"/>
    <cellStyle name="_KT (2)_1_Qt-HT3PQ1(CauKho)" xfId="73"/>
    <cellStyle name="_KT (2)_1_Tuyen (21-7-11)-doan 1" xfId="74"/>
    <cellStyle name="_KT (2)_2" xfId="75"/>
    <cellStyle name="_KT (2)_2_TG-TH" xfId="76"/>
    <cellStyle name="_KT (2)_2_TG-TH_BANG TONG HOP TINH HINH THANH QUYET TOAN (MOI I)" xfId="77"/>
    <cellStyle name="_KT (2)_2_TG-TH_BAO GIA NGAY 24-10-08 (co dam)" xfId="78"/>
    <cellStyle name="_KT (2)_2_TG-TH_Book1" xfId="79"/>
    <cellStyle name="_KT (2)_2_TG-TH_Book1_1" xfId="80"/>
    <cellStyle name="_KT (2)_2_TG-TH_CAU Khanh Nam(Thi Cong)" xfId="81"/>
    <cellStyle name="_KT (2)_2_TG-TH_DAU NOI PL-CL TAI PHU LAMHC" xfId="82"/>
    <cellStyle name="_KT (2)_2_TG-TH_DU TRU VAT TU" xfId="83"/>
    <cellStyle name="_KT (2)_2_TG-TH_Lora-tungchau" xfId="84"/>
    <cellStyle name="_KT (2)_2_TG-TH_Phụ luc goi 5" xfId="85"/>
    <cellStyle name="_KT (2)_2_TG-TH_Qt-HT3PQ1(CauKho)" xfId="86"/>
    <cellStyle name="_KT (2)_2_TG-TH_Tuyen (21-7-11)-doan 1" xfId="87"/>
    <cellStyle name="_KT (2)_2_TG-TH_ÿÿÿÿÿ" xfId="88"/>
    <cellStyle name="_KT (2)_3" xfId="89"/>
    <cellStyle name="_KT (2)_3_TG-TH" xfId="90"/>
    <cellStyle name="_KT (2)_3_TG-TH_Lora-tungchau" xfId="91"/>
    <cellStyle name="_KT (2)_3_TG-TH_PERSONAL" xfId="92"/>
    <cellStyle name="_KT (2)_3_TG-TH_PERSONAL_Book1" xfId="93"/>
    <cellStyle name="_KT (2)_3_TG-TH_PERSONAL_Tong hop KHCB 2001" xfId="94"/>
    <cellStyle name="_KT (2)_3_TG-TH_Qt-HT3PQ1(CauKho)" xfId="95"/>
    <cellStyle name="_KT (2)_3_TG-TH_Tuyen (21-7-11)-doan 1" xfId="96"/>
    <cellStyle name="_KT (2)_4" xfId="97"/>
    <cellStyle name="_KT (2)_4_BANG TONG HOP TINH HINH THANH QUYET TOAN (MOI I)" xfId="98"/>
    <cellStyle name="_KT (2)_4_BAO GIA NGAY 24-10-08 (co dam)" xfId="99"/>
    <cellStyle name="_KT (2)_4_Book1" xfId="100"/>
    <cellStyle name="_KT (2)_4_Book1_1" xfId="101"/>
    <cellStyle name="_KT (2)_4_CAU Khanh Nam(Thi Cong)" xfId="102"/>
    <cellStyle name="_KT (2)_4_DAU NOI PL-CL TAI PHU LAMHC" xfId="103"/>
    <cellStyle name="_KT (2)_4_DU TRU VAT TU" xfId="104"/>
    <cellStyle name="_KT (2)_4_Lora-tungchau" xfId="105"/>
    <cellStyle name="_KT (2)_4_Phụ luc goi 5" xfId="106"/>
    <cellStyle name="_KT (2)_4_Qt-HT3PQ1(CauKho)" xfId="107"/>
    <cellStyle name="_KT (2)_4_TG-TH" xfId="108"/>
    <cellStyle name="_KT (2)_4_Tuyen (21-7-11)-doan 1" xfId="109"/>
    <cellStyle name="_KT (2)_4_ÿÿÿÿÿ" xfId="110"/>
    <cellStyle name="_KT (2)_5" xfId="111"/>
    <cellStyle name="_KT (2)_5_BANG TONG HOP TINH HINH THANH QUYET TOAN (MOI I)" xfId="112"/>
    <cellStyle name="_KT (2)_5_BAO GIA NGAY 24-10-08 (co dam)" xfId="113"/>
    <cellStyle name="_KT (2)_5_Book1" xfId="114"/>
    <cellStyle name="_KT (2)_5_Book1_1" xfId="115"/>
    <cellStyle name="_KT (2)_5_CAU Khanh Nam(Thi Cong)" xfId="116"/>
    <cellStyle name="_KT (2)_5_DAU NOI PL-CL TAI PHU LAMHC" xfId="117"/>
    <cellStyle name="_KT (2)_5_DU TRU VAT TU" xfId="118"/>
    <cellStyle name="_KT (2)_5_Lora-tungchau" xfId="119"/>
    <cellStyle name="_KT (2)_5_Phụ luc goi 5" xfId="120"/>
    <cellStyle name="_KT (2)_5_Qt-HT3PQ1(CauKho)" xfId="121"/>
    <cellStyle name="_KT (2)_5_Tuyen (21-7-11)-doan 1" xfId="122"/>
    <cellStyle name="_KT (2)_5_ÿÿÿÿÿ" xfId="123"/>
    <cellStyle name="_KT (2)_Lora-tungchau" xfId="124"/>
    <cellStyle name="_KT (2)_PERSONAL" xfId="125"/>
    <cellStyle name="_KT (2)_PERSONAL_Book1" xfId="126"/>
    <cellStyle name="_KT (2)_PERSONAL_Tong hop KHCB 2001" xfId="127"/>
    <cellStyle name="_KT (2)_Qt-HT3PQ1(CauKho)" xfId="128"/>
    <cellStyle name="_KT (2)_TG-TH" xfId="129"/>
    <cellStyle name="_KT (2)_Tuyen (21-7-11)-doan 1" xfId="130"/>
    <cellStyle name="_KT_TG" xfId="131"/>
    <cellStyle name="_KT_TG_1" xfId="132"/>
    <cellStyle name="_KT_TG_1_BANG TONG HOP TINH HINH THANH QUYET TOAN (MOI I)" xfId="133"/>
    <cellStyle name="_KT_TG_1_BAO GIA NGAY 24-10-08 (co dam)" xfId="134"/>
    <cellStyle name="_KT_TG_1_Book1" xfId="135"/>
    <cellStyle name="_KT_TG_1_Book1_1" xfId="136"/>
    <cellStyle name="_KT_TG_1_CAU Khanh Nam(Thi Cong)" xfId="137"/>
    <cellStyle name="_KT_TG_1_DAU NOI PL-CL TAI PHU LAMHC" xfId="138"/>
    <cellStyle name="_KT_TG_1_DU TRU VAT TU" xfId="139"/>
    <cellStyle name="_KT_TG_1_Lora-tungchau" xfId="140"/>
    <cellStyle name="_KT_TG_1_Phụ luc goi 5" xfId="141"/>
    <cellStyle name="_KT_TG_1_Qt-HT3PQ1(CauKho)" xfId="142"/>
    <cellStyle name="_KT_TG_1_Tuyen (21-7-11)-doan 1" xfId="143"/>
    <cellStyle name="_KT_TG_1_ÿÿÿÿÿ" xfId="144"/>
    <cellStyle name="_KT_TG_2" xfId="145"/>
    <cellStyle name="_KT_TG_2_BANG TONG HOP TINH HINH THANH QUYET TOAN (MOI I)" xfId="146"/>
    <cellStyle name="_KT_TG_2_BAO GIA NGAY 24-10-08 (co dam)" xfId="147"/>
    <cellStyle name="_KT_TG_2_Book1" xfId="148"/>
    <cellStyle name="_KT_TG_2_Book1_1" xfId="149"/>
    <cellStyle name="_KT_TG_2_CAU Khanh Nam(Thi Cong)" xfId="150"/>
    <cellStyle name="_KT_TG_2_DAU NOI PL-CL TAI PHU LAMHC" xfId="151"/>
    <cellStyle name="_KT_TG_2_DU TRU VAT TU" xfId="152"/>
    <cellStyle name="_KT_TG_2_Lora-tungchau" xfId="153"/>
    <cellStyle name="_KT_TG_2_Phụ luc goi 5" xfId="154"/>
    <cellStyle name="_KT_TG_2_Qt-HT3PQ1(CauKho)" xfId="155"/>
    <cellStyle name="_KT_TG_2_Tuyen (21-7-11)-doan 1" xfId="156"/>
    <cellStyle name="_KT_TG_2_ÿÿÿÿÿ" xfId="157"/>
    <cellStyle name="_KT_TG_3" xfId="158"/>
    <cellStyle name="_KT_TG_4" xfId="159"/>
    <cellStyle name="_KT_TG_4_Lora-tungchau" xfId="160"/>
    <cellStyle name="_KT_TG_4_Qt-HT3PQ1(CauKho)" xfId="161"/>
    <cellStyle name="_KT_TG_4_Tuyen (21-7-11)-doan 1" xfId="162"/>
    <cellStyle name="_Lora-tungchau" xfId="165"/>
    <cellStyle name="_PERSONAL" xfId="166"/>
    <cellStyle name="_PERSONAL_Book1" xfId="167"/>
    <cellStyle name="_PERSONAL_Tong hop KHCB 2001" xfId="168"/>
    <cellStyle name="_x0001__Phụ luc goi 5" xfId="169"/>
    <cellStyle name="_Q TOAN  SCTX QL.62 QUI I ( oanh)" xfId="170"/>
    <cellStyle name="_Q TOAN  SCTX QL.62 QUI II ( oanh)" xfId="171"/>
    <cellStyle name="_QT SCTXQL62_QT1 (Cty QL)" xfId="172"/>
    <cellStyle name="_Qt-HT3PQ1(CauKho)" xfId="173"/>
    <cellStyle name="_QTKL HT THEO HD" xfId="174"/>
    <cellStyle name="_QUYET TOAN QUY I " xfId="175"/>
    <cellStyle name="_Sheet1" xfId="176"/>
    <cellStyle name="_Sheet2" xfId="177"/>
    <cellStyle name="_Sheet3" xfId="178"/>
    <cellStyle name="_Sheet4" xfId="179"/>
    <cellStyle name="_TG-TH" xfId="180"/>
    <cellStyle name="_TG-TH_1" xfId="181"/>
    <cellStyle name="_TG-TH_1_BANG TONG HOP TINH HINH THANH QUYET TOAN (MOI I)" xfId="182"/>
    <cellStyle name="_TG-TH_1_BAO GIA NGAY 24-10-08 (co dam)" xfId="183"/>
    <cellStyle name="_TG-TH_1_Book1" xfId="184"/>
    <cellStyle name="_TG-TH_1_Book1_1" xfId="185"/>
    <cellStyle name="_TG-TH_1_CAU Khanh Nam(Thi Cong)" xfId="186"/>
    <cellStyle name="_TG-TH_1_DAU NOI PL-CL TAI PHU LAMHC" xfId="187"/>
    <cellStyle name="_TG-TH_1_DU TRU VAT TU" xfId="188"/>
    <cellStyle name="_TG-TH_1_Lora-tungchau" xfId="189"/>
    <cellStyle name="_TG-TH_1_Phụ luc goi 5" xfId="190"/>
    <cellStyle name="_TG-TH_1_Qt-HT3PQ1(CauKho)" xfId="191"/>
    <cellStyle name="_TG-TH_1_Tuyen (21-7-11)-doan 1" xfId="192"/>
    <cellStyle name="_TG-TH_1_ÿÿÿÿÿ" xfId="193"/>
    <cellStyle name="_TG-TH_2" xfId="194"/>
    <cellStyle name="_TG-TH_2_BANG TONG HOP TINH HINH THANH QUYET TOAN (MOI I)" xfId="195"/>
    <cellStyle name="_TG-TH_2_BAO GIA NGAY 24-10-08 (co dam)" xfId="196"/>
    <cellStyle name="_TG-TH_2_Book1" xfId="197"/>
    <cellStyle name="_TG-TH_2_Book1_1" xfId="198"/>
    <cellStyle name="_TG-TH_2_CAU Khanh Nam(Thi Cong)" xfId="199"/>
    <cellStyle name="_TG-TH_2_DAU NOI PL-CL TAI PHU LAMHC" xfId="200"/>
    <cellStyle name="_TG-TH_2_DU TRU VAT TU" xfId="201"/>
    <cellStyle name="_TG-TH_2_Lora-tungchau" xfId="202"/>
    <cellStyle name="_TG-TH_2_Phụ luc goi 5" xfId="203"/>
    <cellStyle name="_TG-TH_2_Qt-HT3PQ1(CauKho)" xfId="204"/>
    <cellStyle name="_TG-TH_2_Tuyen (21-7-11)-doan 1" xfId="205"/>
    <cellStyle name="_TG-TH_2_ÿÿÿÿÿ" xfId="206"/>
    <cellStyle name="_TG-TH_3" xfId="207"/>
    <cellStyle name="_TG-TH_3_Lora-tungchau" xfId="208"/>
    <cellStyle name="_TG-TH_3_Qt-HT3PQ1(CauKho)" xfId="209"/>
    <cellStyle name="_TG-TH_3_Tuyen (21-7-11)-doan 1" xfId="210"/>
    <cellStyle name="_TG-TH_4" xfId="211"/>
    <cellStyle name="_Thi nghiem duong day va TBA" xfId="217"/>
    <cellStyle name="_Tong dutoan PP LAHAI" xfId="212"/>
    <cellStyle name="_Tong hop" xfId="213"/>
    <cellStyle name="_TONG HOP DT QUY II" xfId="214"/>
    <cellStyle name="_Tong hop may cheu nganh 1" xfId="215"/>
    <cellStyle name="_Tuyen (21-7-11)-doan 1" xfId="216"/>
    <cellStyle name="_Viahe-TD (15-10-07)" xfId="218"/>
    <cellStyle name="_xay dung ranh cap 22kv qt - ok" xfId="219"/>
    <cellStyle name="_ÿÿÿÿÿ" xfId="220"/>
    <cellStyle name="_ÿÿÿÿÿ_Phụ luc goi 5" xfId="221"/>
    <cellStyle name="~1" xfId="222"/>
    <cellStyle name="_x0001_¨c^ " xfId="223"/>
    <cellStyle name="_x0001_¨c^[" xfId="224"/>
    <cellStyle name="_x0001_¨c^_" xfId="225"/>
    <cellStyle name="_x0001_¨Œc^ " xfId="226"/>
    <cellStyle name="_x0001_¨Œc^[" xfId="227"/>
    <cellStyle name="_x0001_¨Œc^_" xfId="228"/>
    <cellStyle name="’Ê‰Ý [0.00]_laroux" xfId="229"/>
    <cellStyle name="’Ê‰Ý_laroux" xfId="230"/>
    <cellStyle name="_x0001_µÑTÖ " xfId="231"/>
    <cellStyle name="_x0001_µÑTÖ_" xfId="232"/>
    <cellStyle name="•W?_Format" xfId="233"/>
    <cellStyle name="•W€_’·Šú‰p•¶" xfId="234"/>
    <cellStyle name="•W_’·Šú‰p•¶" xfId="235"/>
    <cellStyle name="W_MARINE" xfId="236"/>
    <cellStyle name="0" xfId="237"/>
    <cellStyle name="0.0" xfId="238"/>
    <cellStyle name="0.00" xfId="239"/>
    <cellStyle name="1" xfId="240"/>
    <cellStyle name="1_0D5B6000" xfId="241"/>
    <cellStyle name="1_6.Bang_luong_moi_XDCB" xfId="242"/>
    <cellStyle name="1_A che do KS +chi BQL" xfId="243"/>
    <cellStyle name="1_BANG CAM COC GPMB 8km" xfId="244"/>
    <cellStyle name="1_Bang tong hop khoi luong" xfId="245"/>
    <cellStyle name="1_BAO GIA NGAY 24-10-08 (co dam)" xfId="246"/>
    <cellStyle name="1_BC thang" xfId="247"/>
    <cellStyle name="1_Book1" xfId="248"/>
    <cellStyle name="1_Book1_02-07 Tuyen chinh" xfId="249"/>
    <cellStyle name="1_Book1_02-07Tuyen Nhanh" xfId="250"/>
    <cellStyle name="1_Book1_1" xfId="251"/>
    <cellStyle name="1_Book1_1_Phụ luc goi 5" xfId="252"/>
    <cellStyle name="1_Book1_BC thang" xfId="253"/>
    <cellStyle name="1_Book1_Book1" xfId="254"/>
    <cellStyle name="1_Book1_Cau Hoa Son Km 1+441.06 (14-12-2006)" xfId="255"/>
    <cellStyle name="1_Book1_Cau Hoa Son Km 1+441.06 (22-10-2006)" xfId="256"/>
    <cellStyle name="1_Book1_Cau Hoa Son Km 1+441.06 (24-10-2006)" xfId="257"/>
    <cellStyle name="1_Book1_Cau Nam Tot(ngay 2-10-2006)" xfId="258"/>
    <cellStyle name="1_Book1_CAU XOP XANG II(su­a)" xfId="259"/>
    <cellStyle name="1_Book1_Dieu phoi dat goi 1" xfId="260"/>
    <cellStyle name="1_Book1_Dieu phoi dat goi 2" xfId="261"/>
    <cellStyle name="1_Book1_DT 27-9-2006 nop SKH" xfId="262"/>
    <cellStyle name="1_Book1_DT Kha thi ngay 11-2-06" xfId="263"/>
    <cellStyle name="1_Book1_DT ngay 04-01-2006" xfId="264"/>
    <cellStyle name="1_Book1_DT ngay 11-4-2006" xfId="265"/>
    <cellStyle name="1_Book1_DT ngay 15-11-05" xfId="266"/>
    <cellStyle name="1_Book1_DT theo DM24" xfId="267"/>
    <cellStyle name="1_Book1_DT Yen Na - Yen Tinh Theo 51 bu may CT8" xfId="268"/>
    <cellStyle name="1_Book1_Du toan KT-TCsua theo TT 03 - YC 471" xfId="269"/>
    <cellStyle name="1_Book1_Du toan Phuong lam" xfId="270"/>
    <cellStyle name="1_Book1_Du toan QL 27 (23-12-2005)" xfId="271"/>
    <cellStyle name="1_Book1_DuAnKT ngay 11-2-2006" xfId="272"/>
    <cellStyle name="1_Book1_Goi 1" xfId="273"/>
    <cellStyle name="1_Book1_Goi thau so 2 (20-6-2006)" xfId="274"/>
    <cellStyle name="1_Book1_Goi02(25-05-2006)" xfId="275"/>
    <cellStyle name="1_Book1_K C N - HUNG DONG L.NHUA" xfId="276"/>
    <cellStyle name="1_Book1_Khoi Luong Hoang Truong - Hoang Phu" xfId="278"/>
    <cellStyle name="1_Book1_KLdao chuan" xfId="277"/>
    <cellStyle name="1_Book1_Muong TL" xfId="279"/>
    <cellStyle name="1_Book1_Sua -  Nam Cam 07" xfId="280"/>
    <cellStyle name="1_Book1_T4-nhanh1(17-6)" xfId="281"/>
    <cellStyle name="1_Book1_Tong muc KT 20-11 Tan Huong Tuyen2" xfId="282"/>
    <cellStyle name="1_Book1_Tuyen so 1-Km0+00 - Km0+852.56" xfId="283"/>
    <cellStyle name="1_Book1_TV sua ngay 02-08-06" xfId="284"/>
    <cellStyle name="1_Book1_xop nhi Gia Q4( 7-3-07)" xfId="285"/>
    <cellStyle name="1_Book1_Yen Na-Yen Tinh 07" xfId="286"/>
    <cellStyle name="1_Book1_Yen Na-Yen tinh 11" xfId="287"/>
    <cellStyle name="1_Book1_ÿÿÿÿÿ" xfId="288"/>
    <cellStyle name="1_C" xfId="289"/>
    <cellStyle name="1_Cap dien ha the - phan lap dat dot 3" xfId="290"/>
    <cellStyle name="1_Cau Hoi 115" xfId="291"/>
    <cellStyle name="1_Cau Hua Trai (TT 04)" xfId="292"/>
    <cellStyle name="1_Cau Nam Tot(ngay 2-10-2006)" xfId="293"/>
    <cellStyle name="1_Cau Thanh Ha 1" xfId="294"/>
    <cellStyle name="1_Cau thuy dien Ban La (Cu Anh)" xfId="295"/>
    <cellStyle name="1_Cau thuy dien Ban La (Cu Anh) 2" xfId="296"/>
    <cellStyle name="1_Cau thuy dien Ban La (Cu Anh) 3" xfId="297"/>
    <cellStyle name="1_Cau thuy dien Ban La (Cu Anh)_Phụ luc goi 5" xfId="298"/>
    <cellStyle name="1_CAU XOP XANG II(su­a)" xfId="299"/>
    <cellStyle name="1_Chau Thon - Tan Xuan (KCS 8-12-06)" xfId="302"/>
    <cellStyle name="1_Chi phi KS" xfId="303"/>
    <cellStyle name="1_cong" xfId="300"/>
    <cellStyle name="1_cuong sua 9.10" xfId="301"/>
    <cellStyle name="1_Dakt-Cau tinh Hua Phan" xfId="304"/>
    <cellStyle name="1_DIEN" xfId="305"/>
    <cellStyle name="1_Dieu phoi dat goi 1" xfId="306"/>
    <cellStyle name="1_Dieu phoi dat goi 2" xfId="307"/>
    <cellStyle name="1_Dinh muc thiet ke" xfId="308"/>
    <cellStyle name="1_DON GIA GIAOTHAU TRU CHONG GIA QUANG DAI" xfId="309"/>
    <cellStyle name="1_DONGIA" xfId="310"/>
    <cellStyle name="1_DT Kha thi ngay 11-2-06" xfId="313"/>
    <cellStyle name="1_DT KS Cam LAc-10-05-07" xfId="311"/>
    <cellStyle name="1_DT KT ngay 10-9-2005" xfId="312"/>
    <cellStyle name="1_DT ngay 04-01-2006" xfId="314"/>
    <cellStyle name="1_DT ngay 11-4-2006" xfId="315"/>
    <cellStyle name="1_DT ngay 15-11-05" xfId="316"/>
    <cellStyle name="1_DT theo DM24" xfId="317"/>
    <cellStyle name="1_DT Yen Na - Yen Tinh Theo 51 bu may CT8" xfId="318"/>
    <cellStyle name="1_Dtdchinh2397" xfId="319"/>
    <cellStyle name="1_Dtdchinh2397_Phụ luc goi 5" xfId="320"/>
    <cellStyle name="1_DTXL goi 11(20-9-05)" xfId="321"/>
    <cellStyle name="1_du toan" xfId="322"/>
    <cellStyle name="1_du toan (03-11-05)" xfId="323"/>
    <cellStyle name="1_Du toan (12-05-2005) Tham dinh" xfId="324"/>
    <cellStyle name="1_Du toan (23-05-2005) Tham dinh" xfId="325"/>
    <cellStyle name="1_Du toan (5 - 04 - 2004)" xfId="326"/>
    <cellStyle name="1_Du toan (6-3-2005)" xfId="327"/>
    <cellStyle name="1_Du toan (Ban A)" xfId="328"/>
    <cellStyle name="1_Du toan (ngay 13 - 07 - 2004)" xfId="329"/>
    <cellStyle name="1_Du toan (ngay 25-9-06)" xfId="330"/>
    <cellStyle name="1_Du toan 558 (Km17+508.12 - Km 22)" xfId="331"/>
    <cellStyle name="1_Du toan 558 (Km17+508.12 - Km 22) 2" xfId="332"/>
    <cellStyle name="1_Du toan 558 (Km17+508.12 - Km 22) 3" xfId="333"/>
    <cellStyle name="1_Du toan 558 (Km17+508.12 - Km 22)_Phụ luc goi 5" xfId="334"/>
    <cellStyle name="1_Du toan bo sung (11-2004)" xfId="335"/>
    <cellStyle name="1_Du toan Cang Vung Ang (Tham tra 3-11-06)" xfId="336"/>
    <cellStyle name="1_Du toan Cang Vung Ang ngay 09-8-06 " xfId="337"/>
    <cellStyle name="1_Du toan dieu chin theo don gia moi (1-2-2007)" xfId="338"/>
    <cellStyle name="1_Du toan Goi 1" xfId="339"/>
    <cellStyle name="1_du toan goi 12" xfId="340"/>
    <cellStyle name="1_Du toan Goi 2" xfId="341"/>
    <cellStyle name="1_Du toan Huong Lam - Ban Giang (ngay28-11-06)" xfId="342"/>
    <cellStyle name="1_Du toan KT-TCsua theo TT 03 - YC 471" xfId="343"/>
    <cellStyle name="1_Du toan ngay (28-10-2005)" xfId="344"/>
    <cellStyle name="1_Du toan ngay 1-9-2004 (version 1)" xfId="345"/>
    <cellStyle name="1_Du toan Phuong lam" xfId="346"/>
    <cellStyle name="1_Du toan QL 27 (23-12-2005)" xfId="347"/>
    <cellStyle name="1_DuAnKT ngay 11-2-2006" xfId="348"/>
    <cellStyle name="1_DUONGNOIVUNG-QTHANG-QLUU" xfId="349"/>
    <cellStyle name="1_G_I TCDBVN. BCQTC_U QUANG DAI.QL62.(11)" xfId="350"/>
    <cellStyle name="1_Gia goi 1" xfId="362"/>
    <cellStyle name="1_Gia_VL cau-JIBIC-Ha-tinh" xfId="363"/>
    <cellStyle name="1_Gia_VLQL48_duyet " xfId="364"/>
    <cellStyle name="1_Gia_VLQL48_duyet _Phụ luc goi 5" xfId="365"/>
    <cellStyle name="1_goi 1" xfId="351"/>
    <cellStyle name="1_Goi 1 (TT04)" xfId="352"/>
    <cellStyle name="1_goi 1 duyet theo luong mo (an)" xfId="353"/>
    <cellStyle name="1_Goi 1_1" xfId="354"/>
    <cellStyle name="1_Goi so 1" xfId="355"/>
    <cellStyle name="1_Goi thau so 2 (20-6-2006)" xfId="356"/>
    <cellStyle name="1_Goi02(25-05-2006)" xfId="357"/>
    <cellStyle name="1_Goi1N206" xfId="358"/>
    <cellStyle name="1_Goi2N206" xfId="359"/>
    <cellStyle name="1_Goi4N216" xfId="360"/>
    <cellStyle name="1_Goi5N216" xfId="361"/>
    <cellStyle name="1_Hoi Song" xfId="366"/>
    <cellStyle name="1_HT-LO" xfId="367"/>
    <cellStyle name="1_HTLO-TKKT(15-2-08)" xfId="368"/>
    <cellStyle name="1_Khoi luong" xfId="384"/>
    <cellStyle name="1_Khoi luong doan 1" xfId="385"/>
    <cellStyle name="1_Khoi luong doan 2" xfId="386"/>
    <cellStyle name="1_Khoi luong goi 1-QL4D" xfId="387"/>
    <cellStyle name="1_Khoi Luong Hoang Truong - Hoang Phu" xfId="388"/>
    <cellStyle name="1_Khoi luong QL8B" xfId="389"/>
    <cellStyle name="1_KL" xfId="369"/>
    <cellStyle name="1_KL goi 1" xfId="370"/>
    <cellStyle name="1_Kl6-6-05" xfId="371"/>
    <cellStyle name="1_Kldoan3" xfId="372"/>
    <cellStyle name="1_Klnutgiao" xfId="373"/>
    <cellStyle name="1_KLPA2s" xfId="374"/>
    <cellStyle name="1_KlQdinhduyet" xfId="375"/>
    <cellStyle name="1_KlQdinhduyet_Phụ luc goi 5" xfId="376"/>
    <cellStyle name="1_KlQL4goi5KCS" xfId="377"/>
    <cellStyle name="1_Kltayth" xfId="378"/>
    <cellStyle name="1_KltaythQDduyet" xfId="379"/>
    <cellStyle name="1_Kluong4-2004" xfId="380"/>
    <cellStyle name="1_Km198-Km 206(3-6-09)" xfId="381"/>
    <cellStyle name="1_Km329-Km350 (7-6)" xfId="382"/>
    <cellStyle name="1_Km4-Km8+800" xfId="383"/>
    <cellStyle name="1_Long_Lien_Phuong_BVTC" xfId="390"/>
    <cellStyle name="1_Luong A6" xfId="391"/>
    <cellStyle name="1_maugiacotaluy" xfId="392"/>
    <cellStyle name="1_My Thanh Son Thanh" xfId="393"/>
    <cellStyle name="1_Nhom I" xfId="394"/>
    <cellStyle name="1_Project N.Du" xfId="395"/>
    <cellStyle name="1_Project N.Du.dien" xfId="396"/>
    <cellStyle name="1_Project QL4" xfId="397"/>
    <cellStyle name="1_Project QL4 goi 7" xfId="398"/>
    <cellStyle name="1_Project QL4 goi5" xfId="399"/>
    <cellStyle name="1_Project QL4 goi8" xfId="400"/>
    <cellStyle name="1_QL1A-SUA2005" xfId="401"/>
    <cellStyle name="1_Sheet1" xfId="402"/>
    <cellStyle name="1_SuoiTon" xfId="403"/>
    <cellStyle name="1_t" xfId="404"/>
    <cellStyle name="1_Tay THoa" xfId="405"/>
    <cellStyle name="1_TDT 3 xa VA chinh thuc" xfId="406"/>
    <cellStyle name="1_TH Nguon NTM 2014" xfId="419"/>
    <cellStyle name="1_TH Nguon NTM 2015" xfId="420"/>
    <cellStyle name="1_Tham tra (8-11)1" xfId="421"/>
    <cellStyle name="1_THKLsua_cuoi" xfId="422"/>
    <cellStyle name="1_Tinh KLHC goi 1" xfId="407"/>
    <cellStyle name="1_tmthiet ke" xfId="408"/>
    <cellStyle name="1_tmthiet ke1" xfId="409"/>
    <cellStyle name="1_Tong hop DT dieu chinh duong 38-95" xfId="410"/>
    <cellStyle name="1_Tong hop khoi luong duong 557 (30-5-2006)" xfId="412"/>
    <cellStyle name="1_tong hop kl nen mat" xfId="411"/>
    <cellStyle name="1_Tong muc dau tu" xfId="413"/>
    <cellStyle name="1_Tong muc KT 20-11 Tan Huong Tuyen2" xfId="414"/>
    <cellStyle name="1_TRUNG PMU 5" xfId="423"/>
    <cellStyle name="1_Tuyen (20-6-11 PA 2)" xfId="415"/>
    <cellStyle name="1_Tuyen (21-7-11)-doan 1" xfId="416"/>
    <cellStyle name="1_Tuyen so 1-Km0+00 - Km0+852.56" xfId="417"/>
    <cellStyle name="1_TV sua ngay 02-08-06" xfId="418"/>
    <cellStyle name="1_VatLieu 3 cau -NA" xfId="424"/>
    <cellStyle name="1_Yen Na - Yen Tinh  du an 30 -10-2006- Theo 51 bu may" xfId="425"/>
    <cellStyle name="1_Yen Na - Yen Tinh Theo 51 bu may Ghep" xfId="426"/>
    <cellStyle name="1_Yen Na - Yen Tinh Theo 51 -TV NA Ghep" xfId="427"/>
    <cellStyle name="1_Yen Na-Yen Tinh 07" xfId="428"/>
    <cellStyle name="1_ÿÿÿÿÿ" xfId="429"/>
    <cellStyle name="1_ÿÿÿÿÿ_1" xfId="430"/>
    <cellStyle name="1_ÿÿÿÿÿ_Bao cao thang G1" xfId="431"/>
    <cellStyle name="1_ÿÿÿÿÿ_Book1" xfId="432"/>
    <cellStyle name="1_ÿÿÿÿÿ_Book1_Phụ luc goi 5" xfId="433"/>
    <cellStyle name="1_ÿÿÿÿÿ_DON GIA GIAOTHAU TRU CHONG GIA QUANG DAI" xfId="435"/>
    <cellStyle name="1_ÿÿÿÿÿ_Don gia Goi thau so 1 (872)" xfId="434"/>
    <cellStyle name="1_ÿÿÿÿÿ_DTduong-goi1" xfId="436"/>
    <cellStyle name="1_ÿÿÿÿÿ_dutoanLCSP04-km0-5-goi1 (Ban 5 sua 24-8)" xfId="437"/>
    <cellStyle name="1_ÿÿÿÿÿ_G_I TCDBVN. BCQTC_U QUANG DAI.QL62.(11)" xfId="438"/>
    <cellStyle name="1_ÿÿÿÿÿ_Tinh KLHC goi 1" xfId="439"/>
    <cellStyle name="1_ÿÿÿÿÿ_Tong hop DT dieu chinh duong 38-95" xfId="440"/>
    <cellStyle name="_x0001_1¼„½(" xfId="441"/>
    <cellStyle name="_x0001_1¼½(" xfId="442"/>
    <cellStyle name="12" xfId="443"/>
    <cellStyle name="123" xfId="444"/>
    <cellStyle name="123w" xfId="445"/>
    <cellStyle name="15" xfId="446"/>
    <cellStyle name="¹éºÐÀ²_      " xfId="447"/>
    <cellStyle name="2" xfId="448"/>
    <cellStyle name="2_0D5B6000" xfId="449"/>
    <cellStyle name="2_6.Bang_luong_moi_XDCB" xfId="450"/>
    <cellStyle name="2_A che do KS +chi BQL" xfId="451"/>
    <cellStyle name="2_BANG CAM COC GPMB 8km" xfId="452"/>
    <cellStyle name="2_Bang tong hop khoi luong" xfId="453"/>
    <cellStyle name="2_BC thang" xfId="454"/>
    <cellStyle name="2_Book1" xfId="455"/>
    <cellStyle name="2_Book1_02-07 Tuyen chinh" xfId="456"/>
    <cellStyle name="2_Book1_02-07Tuyen Nhanh" xfId="457"/>
    <cellStyle name="2_Book1_1" xfId="458"/>
    <cellStyle name="2_Book1_1_Phụ luc goi 5" xfId="459"/>
    <cellStyle name="2_Book1_BC thang" xfId="460"/>
    <cellStyle name="2_Book1_Book1" xfId="461"/>
    <cellStyle name="2_Book1_Cau Hoa Son Km 1+441.06 (14-12-2006)" xfId="462"/>
    <cellStyle name="2_Book1_Cau Hoa Son Km 1+441.06 (22-10-2006)" xfId="463"/>
    <cellStyle name="2_Book1_Cau Hoa Son Km 1+441.06 (24-10-2006)" xfId="464"/>
    <cellStyle name="2_Book1_Cau Nam Tot(ngay 2-10-2006)" xfId="465"/>
    <cellStyle name="2_Book1_CAU XOP XANG II(su­a)" xfId="466"/>
    <cellStyle name="2_Book1_Dieu phoi dat goi 1" xfId="467"/>
    <cellStyle name="2_Book1_Dieu phoi dat goi 2" xfId="468"/>
    <cellStyle name="2_Book1_DT 27-9-2006 nop SKH" xfId="469"/>
    <cellStyle name="2_Book1_DT Kha thi ngay 11-2-06" xfId="470"/>
    <cellStyle name="2_Book1_DT ngay 04-01-2006" xfId="471"/>
    <cellStyle name="2_Book1_DT ngay 11-4-2006" xfId="472"/>
    <cellStyle name="2_Book1_DT ngay 15-11-05" xfId="473"/>
    <cellStyle name="2_Book1_DT theo DM24" xfId="474"/>
    <cellStyle name="2_Book1_DT Yen Na - Yen Tinh Theo 51 bu may CT8" xfId="475"/>
    <cellStyle name="2_Book1_Du toan KT-TCsua theo TT 03 - YC 471" xfId="476"/>
    <cellStyle name="2_Book1_Du toan Phuong lam" xfId="477"/>
    <cellStyle name="2_Book1_Du toan QL 27 (23-12-2005)" xfId="478"/>
    <cellStyle name="2_Book1_DuAnKT ngay 11-2-2006" xfId="479"/>
    <cellStyle name="2_Book1_Goi 1" xfId="480"/>
    <cellStyle name="2_Book1_Goi thau so 2 (20-6-2006)" xfId="481"/>
    <cellStyle name="2_Book1_Goi02(25-05-2006)" xfId="482"/>
    <cellStyle name="2_Book1_K C N - HUNG DONG L.NHUA" xfId="483"/>
    <cellStyle name="2_Book1_Khoi Luong Hoang Truong - Hoang Phu" xfId="485"/>
    <cellStyle name="2_Book1_KLdao chuan" xfId="484"/>
    <cellStyle name="2_Book1_Muong TL" xfId="486"/>
    <cellStyle name="2_Book1_Sua -  Nam Cam 07" xfId="487"/>
    <cellStyle name="2_Book1_T4-nhanh1(17-6)" xfId="488"/>
    <cellStyle name="2_Book1_Tong muc KT 20-11 Tan Huong Tuyen2" xfId="489"/>
    <cellStyle name="2_Book1_Tuyen so 1-Km0+00 - Km0+852.56" xfId="490"/>
    <cellStyle name="2_Book1_TV sua ngay 02-08-06" xfId="491"/>
    <cellStyle name="2_Book1_xop nhi Gia Q4( 7-3-07)" xfId="492"/>
    <cellStyle name="2_Book1_Yen Na-Yen Tinh 07" xfId="493"/>
    <cellStyle name="2_Book1_Yen Na-Yen tinh 11" xfId="494"/>
    <cellStyle name="2_Book1_ÿÿÿÿÿ" xfId="495"/>
    <cellStyle name="2_C" xfId="496"/>
    <cellStyle name="2_Cau Hoi 115" xfId="497"/>
    <cellStyle name="2_Cau Hua Trai (TT 04)" xfId="498"/>
    <cellStyle name="2_Cau Nam Tot(ngay 2-10-2006)" xfId="499"/>
    <cellStyle name="2_Cau Thanh Ha 1" xfId="500"/>
    <cellStyle name="2_Cau thuy dien Ban La (Cu Anh)" xfId="501"/>
    <cellStyle name="2_Cau thuy dien Ban La (Cu Anh) 2" xfId="502"/>
    <cellStyle name="2_Cau thuy dien Ban La (Cu Anh) 3" xfId="503"/>
    <cellStyle name="2_Cau thuy dien Ban La (Cu Anh)_Phụ luc goi 5" xfId="504"/>
    <cellStyle name="2_CAU XOP XANG II(su­a)" xfId="505"/>
    <cellStyle name="2_Chau Thon - Tan Xuan (KCS 8-12-06)" xfId="508"/>
    <cellStyle name="2_Chi phi KS" xfId="509"/>
    <cellStyle name="2_cong" xfId="506"/>
    <cellStyle name="2_cuong sua 9.10" xfId="507"/>
    <cellStyle name="2_Dakt-Cau tinh Hua Phan" xfId="510"/>
    <cellStyle name="2_DIEN" xfId="511"/>
    <cellStyle name="2_Dieu phoi dat goi 1" xfId="512"/>
    <cellStyle name="2_Dieu phoi dat goi 2" xfId="513"/>
    <cellStyle name="2_Dinh muc thiet ke" xfId="514"/>
    <cellStyle name="2_DONGIA" xfId="515"/>
    <cellStyle name="2_DT Kha thi ngay 11-2-06" xfId="518"/>
    <cellStyle name="2_DT KS Cam LAc-10-05-07" xfId="516"/>
    <cellStyle name="2_DT KT ngay 10-9-2005" xfId="517"/>
    <cellStyle name="2_DT ngay 04-01-2006" xfId="519"/>
    <cellStyle name="2_DT ngay 11-4-2006" xfId="520"/>
    <cellStyle name="2_DT ngay 15-11-05" xfId="521"/>
    <cellStyle name="2_DT theo DM24" xfId="522"/>
    <cellStyle name="2_DT Yen Na - Yen Tinh Theo 51 bu may CT8" xfId="523"/>
    <cellStyle name="2_Dtdchinh2397" xfId="524"/>
    <cellStyle name="2_Dtdchinh2397_Phụ luc goi 5" xfId="525"/>
    <cellStyle name="2_DTXL goi 11(20-9-05)" xfId="526"/>
    <cellStyle name="2_du toan" xfId="527"/>
    <cellStyle name="2_du toan (03-11-05)" xfId="528"/>
    <cellStyle name="2_Du toan (12-05-2005) Tham dinh" xfId="529"/>
    <cellStyle name="2_Du toan (23-05-2005) Tham dinh" xfId="530"/>
    <cellStyle name="2_Du toan (5 - 04 - 2004)" xfId="531"/>
    <cellStyle name="2_Du toan (6-3-2005)" xfId="532"/>
    <cellStyle name="2_Du toan (Ban A)" xfId="533"/>
    <cellStyle name="2_Du toan (ngay 13 - 07 - 2004)" xfId="534"/>
    <cellStyle name="2_Du toan (ngay 25-9-06)" xfId="535"/>
    <cellStyle name="2_Du toan 558 (Km17+508.12 - Km 22)" xfId="536"/>
    <cellStyle name="2_Du toan 558 (Km17+508.12 - Km 22) 2" xfId="537"/>
    <cellStyle name="2_Du toan 558 (Km17+508.12 - Km 22) 3" xfId="538"/>
    <cellStyle name="2_Du toan 558 (Km17+508.12 - Km 22)_Phụ luc goi 5" xfId="539"/>
    <cellStyle name="2_Du toan bo sung (11-2004)" xfId="540"/>
    <cellStyle name="2_Du toan Cang Vung Ang (Tham tra 3-11-06)" xfId="541"/>
    <cellStyle name="2_Du toan Cang Vung Ang ngay 09-8-06 " xfId="542"/>
    <cellStyle name="2_Du toan dieu chin theo don gia moi (1-2-2007)" xfId="543"/>
    <cellStyle name="2_Du toan Goi 1" xfId="544"/>
    <cellStyle name="2_du toan goi 12" xfId="545"/>
    <cellStyle name="2_Du toan Goi 2" xfId="546"/>
    <cellStyle name="2_Du toan Huong Lam - Ban Giang (ngay28-11-06)" xfId="547"/>
    <cellStyle name="2_Du toan KT-TCsua theo TT 03 - YC 471" xfId="548"/>
    <cellStyle name="2_Du toan ngay (28-10-2005)" xfId="549"/>
    <cellStyle name="2_Du toan ngay 1-9-2004 (version 1)" xfId="550"/>
    <cellStyle name="2_Du toan Phuong lam" xfId="551"/>
    <cellStyle name="2_Du toan QL 27 (23-12-2005)" xfId="552"/>
    <cellStyle name="2_DuAnKT ngay 11-2-2006" xfId="553"/>
    <cellStyle name="2_DUONGNOIVUNG-QTHANG-QLUU" xfId="554"/>
    <cellStyle name="2_Gia goi 1" xfId="566"/>
    <cellStyle name="2_Gia_VL cau-JIBIC-Ha-tinh" xfId="567"/>
    <cellStyle name="2_Gia_VLQL48_duyet " xfId="568"/>
    <cellStyle name="2_Gia_VLQL48_duyet _Phụ luc goi 5" xfId="569"/>
    <cellStyle name="2_goi 1" xfId="555"/>
    <cellStyle name="2_Goi 1 (TT04)" xfId="556"/>
    <cellStyle name="2_goi 1 duyet theo luong mo (an)" xfId="557"/>
    <cellStyle name="2_Goi 1_1" xfId="558"/>
    <cellStyle name="2_Goi so 1" xfId="559"/>
    <cellStyle name="2_Goi thau so 2 (20-6-2006)" xfId="560"/>
    <cellStyle name="2_Goi02(25-05-2006)" xfId="561"/>
    <cellStyle name="2_Goi1N206" xfId="562"/>
    <cellStyle name="2_Goi2N206" xfId="563"/>
    <cellStyle name="2_Goi4N216" xfId="564"/>
    <cellStyle name="2_Goi5N216" xfId="565"/>
    <cellStyle name="2_Hoi Song" xfId="570"/>
    <cellStyle name="2_HT-LO" xfId="571"/>
    <cellStyle name="2_Khoi luong" xfId="586"/>
    <cellStyle name="2_Khoi luong doan 1" xfId="587"/>
    <cellStyle name="2_Khoi luong doan 2" xfId="588"/>
    <cellStyle name="2_Khoi luong goi 1-QL4D" xfId="589"/>
    <cellStyle name="2_Khoi Luong Hoang Truong - Hoang Phu" xfId="590"/>
    <cellStyle name="2_Khoi luong QL8B" xfId="591"/>
    <cellStyle name="2_KL" xfId="572"/>
    <cellStyle name="2_KL goi 1" xfId="573"/>
    <cellStyle name="2_Kl6-6-05" xfId="574"/>
    <cellStyle name="2_Kldoan3" xfId="575"/>
    <cellStyle name="2_Klnutgiao" xfId="576"/>
    <cellStyle name="2_KLPA2s" xfId="577"/>
    <cellStyle name="2_KlQdinhduyet" xfId="578"/>
    <cellStyle name="2_KlQdinhduyet_Phụ luc goi 5" xfId="579"/>
    <cellStyle name="2_KlQL4goi5KCS" xfId="580"/>
    <cellStyle name="2_Kltayth" xfId="581"/>
    <cellStyle name="2_KltaythQDduyet" xfId="582"/>
    <cellStyle name="2_Kluong4-2004" xfId="583"/>
    <cellStyle name="2_Km329-Km350 (7-6)" xfId="584"/>
    <cellStyle name="2_Km4-Km8+800" xfId="585"/>
    <cellStyle name="2_Long_Lien_Phuong_BVTC" xfId="592"/>
    <cellStyle name="2_Luong A6" xfId="593"/>
    <cellStyle name="2_maugiacotaluy" xfId="594"/>
    <cellStyle name="2_My Thanh Son Thanh" xfId="595"/>
    <cellStyle name="2_Nhom I" xfId="596"/>
    <cellStyle name="2_Project N.Du" xfId="597"/>
    <cellStyle name="2_Project N.Du.dien" xfId="598"/>
    <cellStyle name="2_Project QL4" xfId="599"/>
    <cellStyle name="2_Project QL4 goi 7" xfId="600"/>
    <cellStyle name="2_Project QL4 goi5" xfId="601"/>
    <cellStyle name="2_Project QL4 goi8" xfId="602"/>
    <cellStyle name="2_QL1A-SUA2005" xfId="603"/>
    <cellStyle name="2_Sheet1" xfId="604"/>
    <cellStyle name="2_SuoiTon" xfId="605"/>
    <cellStyle name="2_t" xfId="606"/>
    <cellStyle name="2_Tay THoa" xfId="607"/>
    <cellStyle name="2_Tham tra (8-11)1" xfId="618"/>
    <cellStyle name="2_THKLsua_cuoi" xfId="619"/>
    <cellStyle name="2_Tinh KLHC goi 1" xfId="608"/>
    <cellStyle name="2_tmthiet ke" xfId="609"/>
    <cellStyle name="2_tmthiet ke1" xfId="610"/>
    <cellStyle name="2_Tong hop DT dieu chinh duong 38-95" xfId="611"/>
    <cellStyle name="2_Tong hop khoi luong duong 557 (30-5-2006)" xfId="613"/>
    <cellStyle name="2_tong hop kl nen mat" xfId="612"/>
    <cellStyle name="2_Tong muc dau tu" xfId="614"/>
    <cellStyle name="2_Tong muc KT 20-11 Tan Huong Tuyen2" xfId="615"/>
    <cellStyle name="2_TRUNG PMU 5" xfId="620"/>
    <cellStyle name="2_Tuyen so 1-Km0+00 - Km0+852.56" xfId="616"/>
    <cellStyle name="2_TV sua ngay 02-08-06" xfId="617"/>
    <cellStyle name="2_VatLieu 3 cau -NA" xfId="621"/>
    <cellStyle name="2_Yen Na - Yen Tinh  du an 30 -10-2006- Theo 51 bu may" xfId="622"/>
    <cellStyle name="2_Yen Na - Yen Tinh Theo 51 bu may Ghep" xfId="623"/>
    <cellStyle name="2_Yen Na - Yen Tinh Theo 51 -TV NA Ghep" xfId="624"/>
    <cellStyle name="2_Yen Na-Yen Tinh 07" xfId="625"/>
    <cellStyle name="2_ÿÿÿÿÿ" xfId="626"/>
    <cellStyle name="2_ÿÿÿÿÿ_1" xfId="627"/>
    <cellStyle name="2_ÿÿÿÿÿ_Bao cao thang G1" xfId="628"/>
    <cellStyle name="2_ÿÿÿÿÿ_Book1" xfId="629"/>
    <cellStyle name="2_ÿÿÿÿÿ_Book1_Phụ luc goi 5" xfId="630"/>
    <cellStyle name="2_ÿÿÿÿÿ_Don gia Goi thau so 1 (872)" xfId="631"/>
    <cellStyle name="2_ÿÿÿÿÿ_DTduong-goi1" xfId="632"/>
    <cellStyle name="2_ÿÿÿÿÿ_dutoanLCSP04-km0-5-goi1 (Ban 5 sua 24-8)" xfId="633"/>
    <cellStyle name="2_ÿÿÿÿÿ_Tinh KLHC goi 1" xfId="634"/>
    <cellStyle name="2_ÿÿÿÿÿ_Tong hop DT dieu chinh duong 38-95" xfId="635"/>
    <cellStyle name="20" xfId="636"/>
    <cellStyle name="20% - Accent1 2" xfId="637"/>
    <cellStyle name="20% - Accent2 2" xfId="638"/>
    <cellStyle name="20% - Accent3 2" xfId="639"/>
    <cellStyle name="20% - Accent4 2" xfId="640"/>
    <cellStyle name="20% - Accent5 2" xfId="641"/>
    <cellStyle name="20% - Accent6 2" xfId="642"/>
    <cellStyle name="20% - Nhấn1" xfId="643"/>
    <cellStyle name="20% - Nhấn2" xfId="644"/>
    <cellStyle name="20% - Nhấn3" xfId="645"/>
    <cellStyle name="20% - Nhấn4" xfId="646"/>
    <cellStyle name="20% - Nhấn5" xfId="647"/>
    <cellStyle name="20% - Nhấn6" xfId="648"/>
    <cellStyle name="3" xfId="649"/>
    <cellStyle name="3_0D5B6000" xfId="650"/>
    <cellStyle name="3_6.Bang_luong_moi_XDCB" xfId="651"/>
    <cellStyle name="3_A che do KS +chi BQL" xfId="652"/>
    <cellStyle name="3_BANG CAM COC GPMB 8km" xfId="653"/>
    <cellStyle name="3_Bang tong hop khoi luong" xfId="654"/>
    <cellStyle name="3_BC thang" xfId="655"/>
    <cellStyle name="3_Book1" xfId="656"/>
    <cellStyle name="3_Book1_02-07 Tuyen chinh" xfId="657"/>
    <cellStyle name="3_Book1_02-07Tuyen Nhanh" xfId="658"/>
    <cellStyle name="3_Book1_1" xfId="659"/>
    <cellStyle name="3_Book1_1_Phụ luc goi 5" xfId="660"/>
    <cellStyle name="3_Book1_BC thang" xfId="661"/>
    <cellStyle name="3_Book1_Book1" xfId="662"/>
    <cellStyle name="3_Book1_Cau Hoa Son Km 1+441.06 (14-12-2006)" xfId="663"/>
    <cellStyle name="3_Book1_Cau Hoa Son Km 1+441.06 (22-10-2006)" xfId="664"/>
    <cellStyle name="3_Book1_Cau Hoa Son Km 1+441.06 (24-10-2006)" xfId="665"/>
    <cellStyle name="3_Book1_Cau Nam Tot(ngay 2-10-2006)" xfId="666"/>
    <cellStyle name="3_Book1_CAU XOP XANG II(su­a)" xfId="667"/>
    <cellStyle name="3_Book1_Dieu phoi dat goi 1" xfId="668"/>
    <cellStyle name="3_Book1_Dieu phoi dat goi 2" xfId="669"/>
    <cellStyle name="3_Book1_DT 27-9-2006 nop SKH" xfId="670"/>
    <cellStyle name="3_Book1_DT Kha thi ngay 11-2-06" xfId="671"/>
    <cellStyle name="3_Book1_DT ngay 04-01-2006" xfId="672"/>
    <cellStyle name="3_Book1_DT ngay 11-4-2006" xfId="673"/>
    <cellStyle name="3_Book1_DT ngay 15-11-05" xfId="674"/>
    <cellStyle name="3_Book1_DT theo DM24" xfId="675"/>
    <cellStyle name="3_Book1_DT Yen Na - Yen Tinh Theo 51 bu may CT8" xfId="676"/>
    <cellStyle name="3_Book1_Du toan KT-TCsua theo TT 03 - YC 471" xfId="677"/>
    <cellStyle name="3_Book1_Du toan Phuong lam" xfId="678"/>
    <cellStyle name="3_Book1_Du toan QL 27 (23-12-2005)" xfId="679"/>
    <cellStyle name="3_Book1_DuAnKT ngay 11-2-2006" xfId="680"/>
    <cellStyle name="3_Book1_Goi 1" xfId="681"/>
    <cellStyle name="3_Book1_Goi thau so 2 (20-6-2006)" xfId="682"/>
    <cellStyle name="3_Book1_Goi02(25-05-2006)" xfId="683"/>
    <cellStyle name="3_Book1_K C N - HUNG DONG L.NHUA" xfId="684"/>
    <cellStyle name="3_Book1_Khoi Luong Hoang Truong - Hoang Phu" xfId="686"/>
    <cellStyle name="3_Book1_KLdao chuan" xfId="685"/>
    <cellStyle name="3_Book1_Muong TL" xfId="687"/>
    <cellStyle name="3_Book1_Sua -  Nam Cam 07" xfId="688"/>
    <cellStyle name="3_Book1_T4-nhanh1(17-6)" xfId="689"/>
    <cellStyle name="3_Book1_Tong muc KT 20-11 Tan Huong Tuyen2" xfId="690"/>
    <cellStyle name="3_Book1_Tuyen so 1-Km0+00 - Km0+852.56" xfId="691"/>
    <cellStyle name="3_Book1_TV sua ngay 02-08-06" xfId="692"/>
    <cellStyle name="3_Book1_xop nhi Gia Q4( 7-3-07)" xfId="693"/>
    <cellStyle name="3_Book1_Yen Na-Yen Tinh 07" xfId="694"/>
    <cellStyle name="3_Book1_Yen Na-Yen tinh 11" xfId="695"/>
    <cellStyle name="3_Book1_ÿÿÿÿÿ" xfId="696"/>
    <cellStyle name="3_C" xfId="697"/>
    <cellStyle name="3_Cau Hoi 115" xfId="698"/>
    <cellStyle name="3_Cau Hua Trai (TT 04)" xfId="699"/>
    <cellStyle name="3_Cau Nam Tot(ngay 2-10-2006)" xfId="700"/>
    <cellStyle name="3_Cau Thanh Ha 1" xfId="701"/>
    <cellStyle name="3_Cau thuy dien Ban La (Cu Anh)" xfId="702"/>
    <cellStyle name="3_Cau thuy dien Ban La (Cu Anh) 2" xfId="703"/>
    <cellStyle name="3_Cau thuy dien Ban La (Cu Anh) 3" xfId="704"/>
    <cellStyle name="3_Cau thuy dien Ban La (Cu Anh)_Phụ luc goi 5" xfId="705"/>
    <cellStyle name="3_CAU XOP XANG II(su­a)" xfId="706"/>
    <cellStyle name="3_Chau Thon - Tan Xuan (KCS 8-12-06)" xfId="709"/>
    <cellStyle name="3_Chi phi KS" xfId="710"/>
    <cellStyle name="3_cong" xfId="707"/>
    <cellStyle name="3_cuong sua 9.10" xfId="708"/>
    <cellStyle name="3_Dakt-Cau tinh Hua Phan" xfId="711"/>
    <cellStyle name="3_DIEN" xfId="712"/>
    <cellStyle name="3_Dieu phoi dat goi 1" xfId="713"/>
    <cellStyle name="3_Dieu phoi dat goi 2" xfId="714"/>
    <cellStyle name="3_Dinh muc thiet ke" xfId="715"/>
    <cellStyle name="3_DONGIA" xfId="716"/>
    <cellStyle name="3_DT Kha thi ngay 11-2-06" xfId="719"/>
    <cellStyle name="3_DT KS Cam LAc-10-05-07" xfId="717"/>
    <cellStyle name="3_DT KT ngay 10-9-2005" xfId="718"/>
    <cellStyle name="3_DT ngay 04-01-2006" xfId="720"/>
    <cellStyle name="3_DT ngay 11-4-2006" xfId="721"/>
    <cellStyle name="3_DT ngay 15-11-05" xfId="722"/>
    <cellStyle name="3_DT theo DM24" xfId="723"/>
    <cellStyle name="3_DT Yen Na - Yen Tinh Theo 51 bu may CT8" xfId="724"/>
    <cellStyle name="3_Dtdchinh2397" xfId="725"/>
    <cellStyle name="3_Dtdchinh2397_Phụ luc goi 5" xfId="726"/>
    <cellStyle name="3_DTXL goi 11(20-9-05)" xfId="727"/>
    <cellStyle name="3_du toan" xfId="728"/>
    <cellStyle name="3_du toan (03-11-05)" xfId="729"/>
    <cellStyle name="3_Du toan (12-05-2005) Tham dinh" xfId="730"/>
    <cellStyle name="3_Du toan (23-05-2005) Tham dinh" xfId="731"/>
    <cellStyle name="3_Du toan (5 - 04 - 2004)" xfId="732"/>
    <cellStyle name="3_Du toan (6-3-2005)" xfId="733"/>
    <cellStyle name="3_Du toan (Ban A)" xfId="734"/>
    <cellStyle name="3_Du toan (ngay 13 - 07 - 2004)" xfId="735"/>
    <cellStyle name="3_Du toan (ngay 25-9-06)" xfId="736"/>
    <cellStyle name="3_Du toan 558 (Km17+508.12 - Km 22)" xfId="737"/>
    <cellStyle name="3_Du toan 558 (Km17+508.12 - Km 22) 2" xfId="738"/>
    <cellStyle name="3_Du toan 558 (Km17+508.12 - Km 22) 3" xfId="739"/>
    <cellStyle name="3_Du toan 558 (Km17+508.12 - Km 22)_Phụ luc goi 5" xfId="740"/>
    <cellStyle name="3_Du toan bo sung (11-2004)" xfId="741"/>
    <cellStyle name="3_Du toan Cang Vung Ang (Tham tra 3-11-06)" xfId="742"/>
    <cellStyle name="3_Du toan Cang Vung Ang ngay 09-8-06 " xfId="743"/>
    <cellStyle name="3_Du toan dieu chin theo don gia moi (1-2-2007)" xfId="744"/>
    <cellStyle name="3_Du toan Goi 1" xfId="745"/>
    <cellStyle name="3_du toan goi 12" xfId="746"/>
    <cellStyle name="3_Du toan Goi 2" xfId="747"/>
    <cellStyle name="3_Du toan Huong Lam - Ban Giang (ngay28-11-06)" xfId="748"/>
    <cellStyle name="3_Du toan KT-TCsua theo TT 03 - YC 471" xfId="749"/>
    <cellStyle name="3_Du toan ngay (28-10-2005)" xfId="750"/>
    <cellStyle name="3_Du toan ngay 1-9-2004 (version 1)" xfId="751"/>
    <cellStyle name="3_Du toan Phuong lam" xfId="752"/>
    <cellStyle name="3_Du toan QL 27 (23-12-2005)" xfId="753"/>
    <cellStyle name="3_DuAnKT ngay 11-2-2006" xfId="754"/>
    <cellStyle name="3_DUONGNOIVUNG-QTHANG-QLUU" xfId="755"/>
    <cellStyle name="3_Gia goi 1" xfId="767"/>
    <cellStyle name="3_Gia_VL cau-JIBIC-Ha-tinh" xfId="768"/>
    <cellStyle name="3_Gia_VLQL48_duyet " xfId="769"/>
    <cellStyle name="3_Gia_VLQL48_duyet _Phụ luc goi 5" xfId="770"/>
    <cellStyle name="3_goi 1" xfId="756"/>
    <cellStyle name="3_Goi 1 (TT04)" xfId="757"/>
    <cellStyle name="3_goi 1 duyet theo luong mo (an)" xfId="758"/>
    <cellStyle name="3_Goi 1_1" xfId="759"/>
    <cellStyle name="3_Goi so 1" xfId="760"/>
    <cellStyle name="3_Goi thau so 2 (20-6-2006)" xfId="761"/>
    <cellStyle name="3_Goi02(25-05-2006)" xfId="762"/>
    <cellStyle name="3_Goi1N206" xfId="763"/>
    <cellStyle name="3_Goi2N206" xfId="764"/>
    <cellStyle name="3_Goi4N216" xfId="765"/>
    <cellStyle name="3_Goi5N216" xfId="766"/>
    <cellStyle name="3_Hoi Song" xfId="771"/>
    <cellStyle name="3_HT-LO" xfId="772"/>
    <cellStyle name="3_Khoi luong" xfId="787"/>
    <cellStyle name="3_Khoi luong doan 1" xfId="788"/>
    <cellStyle name="3_Khoi luong doan 2" xfId="789"/>
    <cellStyle name="3_Khoi luong goi 1-QL4D" xfId="790"/>
    <cellStyle name="3_Khoi Luong Hoang Truong - Hoang Phu" xfId="791"/>
    <cellStyle name="3_Khoi luong QL8B" xfId="792"/>
    <cellStyle name="3_KL" xfId="773"/>
    <cellStyle name="3_KL goi 1" xfId="774"/>
    <cellStyle name="3_Kl6-6-05" xfId="775"/>
    <cellStyle name="3_Kldoan3" xfId="776"/>
    <cellStyle name="3_Klnutgiao" xfId="777"/>
    <cellStyle name="3_KLPA2s" xfId="778"/>
    <cellStyle name="3_KlQdinhduyet" xfId="779"/>
    <cellStyle name="3_KlQdinhduyet_Phụ luc goi 5" xfId="780"/>
    <cellStyle name="3_KlQL4goi5KCS" xfId="781"/>
    <cellStyle name="3_Kltayth" xfId="782"/>
    <cellStyle name="3_KltaythQDduyet" xfId="783"/>
    <cellStyle name="3_Kluong4-2004" xfId="784"/>
    <cellStyle name="3_Km329-Km350 (7-6)" xfId="785"/>
    <cellStyle name="3_Km4-Km8+800" xfId="786"/>
    <cellStyle name="3_Long_Lien_Phuong_BVTC" xfId="793"/>
    <cellStyle name="3_Luong A6" xfId="794"/>
    <cellStyle name="3_maugiacotaluy" xfId="795"/>
    <cellStyle name="3_My Thanh Son Thanh" xfId="796"/>
    <cellStyle name="3_Nhom I" xfId="797"/>
    <cellStyle name="3_Project N.Du" xfId="798"/>
    <cellStyle name="3_Project N.Du.dien" xfId="799"/>
    <cellStyle name="3_Project QL4" xfId="800"/>
    <cellStyle name="3_Project QL4 goi 7" xfId="801"/>
    <cellStyle name="3_Project QL4 goi5" xfId="802"/>
    <cellStyle name="3_Project QL4 goi8" xfId="803"/>
    <cellStyle name="3_QL1A-SUA2005" xfId="804"/>
    <cellStyle name="3_Sheet1" xfId="805"/>
    <cellStyle name="3_SuoiTon" xfId="806"/>
    <cellStyle name="3_t" xfId="807"/>
    <cellStyle name="3_Tay THoa" xfId="808"/>
    <cellStyle name="3_Tham tra (8-11)1" xfId="819"/>
    <cellStyle name="3_THKLsua_cuoi" xfId="820"/>
    <cellStyle name="3_Tinh KLHC goi 1" xfId="809"/>
    <cellStyle name="3_tmthiet ke" xfId="810"/>
    <cellStyle name="3_tmthiet ke1" xfId="811"/>
    <cellStyle name="3_Tong hop DT dieu chinh duong 38-95" xfId="812"/>
    <cellStyle name="3_Tong hop khoi luong duong 557 (30-5-2006)" xfId="814"/>
    <cellStyle name="3_tong hop kl nen mat" xfId="813"/>
    <cellStyle name="3_Tong muc dau tu" xfId="815"/>
    <cellStyle name="3_Tong muc KT 20-11 Tan Huong Tuyen2" xfId="816"/>
    <cellStyle name="3_Tuyen so 1-Km0+00 - Km0+852.56" xfId="817"/>
    <cellStyle name="3_TV sua ngay 02-08-06" xfId="818"/>
    <cellStyle name="3_VatLieu 3 cau -NA" xfId="821"/>
    <cellStyle name="3_Yen Na - Yen Tinh  du an 30 -10-2006- Theo 51 bu may" xfId="822"/>
    <cellStyle name="3_Yen Na - Yen Tinh Theo 51 bu may Ghep" xfId="823"/>
    <cellStyle name="3_Yen Na - Yen Tinh Theo 51 -TV NA Ghep" xfId="824"/>
    <cellStyle name="3_Yen Na-Yen Tinh 07" xfId="825"/>
    <cellStyle name="3_ÿÿÿÿÿ" xfId="826"/>
    <cellStyle name="3_ÿÿÿÿÿ_1" xfId="827"/>
    <cellStyle name="4" xfId="828"/>
    <cellStyle name="4_0D5B6000" xfId="829"/>
    <cellStyle name="4_6.Bang_luong_moi_XDCB" xfId="830"/>
    <cellStyle name="4_A che do KS +chi BQL" xfId="831"/>
    <cellStyle name="4_BANG CAM COC GPMB 8km" xfId="832"/>
    <cellStyle name="4_Bang tong hop khoi luong" xfId="833"/>
    <cellStyle name="4_BC thang" xfId="834"/>
    <cellStyle name="4_Book1" xfId="835"/>
    <cellStyle name="4_Book1_02-07 Tuyen chinh" xfId="836"/>
    <cellStyle name="4_Book1_02-07Tuyen Nhanh" xfId="837"/>
    <cellStyle name="4_Book1_1" xfId="838"/>
    <cellStyle name="4_Book1_1_Phụ luc goi 5" xfId="839"/>
    <cellStyle name="4_Book1_BC thang" xfId="840"/>
    <cellStyle name="4_Book1_Book1" xfId="841"/>
    <cellStyle name="4_Book1_Cau Hoa Son Km 1+441.06 (14-12-2006)" xfId="842"/>
    <cellStyle name="4_Book1_Cau Hoa Son Km 1+441.06 (22-10-2006)" xfId="843"/>
    <cellStyle name="4_Book1_Cau Hoa Son Km 1+441.06 (24-10-2006)" xfId="844"/>
    <cellStyle name="4_Book1_Cau Nam Tot(ngay 2-10-2006)" xfId="845"/>
    <cellStyle name="4_Book1_CAU XOP XANG II(su­a)" xfId="846"/>
    <cellStyle name="4_Book1_Dieu phoi dat goi 1" xfId="847"/>
    <cellStyle name="4_Book1_Dieu phoi dat goi 2" xfId="848"/>
    <cellStyle name="4_Book1_DT 27-9-2006 nop SKH" xfId="849"/>
    <cellStyle name="4_Book1_DT Kha thi ngay 11-2-06" xfId="850"/>
    <cellStyle name="4_Book1_DT ngay 04-01-2006" xfId="851"/>
    <cellStyle name="4_Book1_DT ngay 11-4-2006" xfId="852"/>
    <cellStyle name="4_Book1_DT ngay 15-11-05" xfId="853"/>
    <cellStyle name="4_Book1_DT theo DM24" xfId="854"/>
    <cellStyle name="4_Book1_DT Yen Na - Yen Tinh Theo 51 bu may CT8" xfId="855"/>
    <cellStyle name="4_Book1_Du toan KT-TCsua theo TT 03 - YC 471" xfId="856"/>
    <cellStyle name="4_Book1_Du toan Phuong lam" xfId="857"/>
    <cellStyle name="4_Book1_Du toan QL 27 (23-12-2005)" xfId="858"/>
    <cellStyle name="4_Book1_DuAnKT ngay 11-2-2006" xfId="859"/>
    <cellStyle name="4_Book1_Goi 1" xfId="860"/>
    <cellStyle name="4_Book1_Goi thau so 2 (20-6-2006)" xfId="861"/>
    <cellStyle name="4_Book1_Goi02(25-05-2006)" xfId="862"/>
    <cellStyle name="4_Book1_K C N - HUNG DONG L.NHUA" xfId="863"/>
    <cellStyle name="4_Book1_Khoi Luong Hoang Truong - Hoang Phu" xfId="865"/>
    <cellStyle name="4_Book1_KLdao chuan" xfId="864"/>
    <cellStyle name="4_Book1_Muong TL" xfId="866"/>
    <cellStyle name="4_Book1_Sua -  Nam Cam 07" xfId="867"/>
    <cellStyle name="4_Book1_T4-nhanh1(17-6)" xfId="868"/>
    <cellStyle name="4_Book1_Tong muc KT 20-11 Tan Huong Tuyen2" xfId="869"/>
    <cellStyle name="4_Book1_Tuyen so 1-Km0+00 - Km0+852.56" xfId="870"/>
    <cellStyle name="4_Book1_TV sua ngay 02-08-06" xfId="871"/>
    <cellStyle name="4_Book1_xop nhi Gia Q4( 7-3-07)" xfId="872"/>
    <cellStyle name="4_Book1_Yen Na-Yen Tinh 07" xfId="873"/>
    <cellStyle name="4_Book1_Yen Na-Yen tinh 11" xfId="874"/>
    <cellStyle name="4_Book1_ÿÿÿÿÿ" xfId="875"/>
    <cellStyle name="4_C" xfId="876"/>
    <cellStyle name="4_Cau Hoi 115" xfId="877"/>
    <cellStyle name="4_Cau Hua Trai (TT 04)" xfId="878"/>
    <cellStyle name="4_Cau Nam Tot(ngay 2-10-2006)" xfId="879"/>
    <cellStyle name="4_Cau Thanh Ha 1" xfId="880"/>
    <cellStyle name="4_Cau thuy dien Ban La (Cu Anh)" xfId="881"/>
    <cellStyle name="4_Cau thuy dien Ban La (Cu Anh) 2" xfId="882"/>
    <cellStyle name="4_Cau thuy dien Ban La (Cu Anh) 3" xfId="883"/>
    <cellStyle name="4_Cau thuy dien Ban La (Cu Anh)_Phụ luc goi 5" xfId="884"/>
    <cellStyle name="4_CAU XOP XANG II(su­a)" xfId="885"/>
    <cellStyle name="4_Chau Thon - Tan Xuan (KCS 8-12-06)" xfId="888"/>
    <cellStyle name="4_Chi phi KS" xfId="889"/>
    <cellStyle name="4_cong" xfId="886"/>
    <cellStyle name="4_cuong sua 9.10" xfId="887"/>
    <cellStyle name="4_Dakt-Cau tinh Hua Phan" xfId="890"/>
    <cellStyle name="4_DIEN" xfId="891"/>
    <cellStyle name="4_Dieu phoi dat goi 1" xfId="892"/>
    <cellStyle name="4_Dieu phoi dat goi 2" xfId="893"/>
    <cellStyle name="4_Dinh muc thiet ke" xfId="894"/>
    <cellStyle name="4_DONGIA" xfId="895"/>
    <cellStyle name="4_DT Kha thi ngay 11-2-06" xfId="898"/>
    <cellStyle name="4_DT KS Cam LAc-10-05-07" xfId="896"/>
    <cellStyle name="4_DT KT ngay 10-9-2005" xfId="897"/>
    <cellStyle name="4_DT ngay 04-01-2006" xfId="899"/>
    <cellStyle name="4_DT ngay 11-4-2006" xfId="900"/>
    <cellStyle name="4_DT ngay 15-11-05" xfId="901"/>
    <cellStyle name="4_DT theo DM24" xfId="902"/>
    <cellStyle name="4_DT Yen Na - Yen Tinh Theo 51 bu may CT8" xfId="903"/>
    <cellStyle name="4_Dtdchinh2397" xfId="904"/>
    <cellStyle name="4_Dtdchinh2397_Phụ luc goi 5" xfId="905"/>
    <cellStyle name="4_DTXL goi 11(20-9-05)" xfId="906"/>
    <cellStyle name="4_du toan" xfId="907"/>
    <cellStyle name="4_du toan (03-11-05)" xfId="908"/>
    <cellStyle name="4_Du toan (12-05-2005) Tham dinh" xfId="909"/>
    <cellStyle name="4_Du toan (23-05-2005) Tham dinh" xfId="910"/>
    <cellStyle name="4_Du toan (5 - 04 - 2004)" xfId="911"/>
    <cellStyle name="4_Du toan (6-3-2005)" xfId="912"/>
    <cellStyle name="4_Du toan (Ban A)" xfId="913"/>
    <cellStyle name="4_Du toan (ngay 13 - 07 - 2004)" xfId="914"/>
    <cellStyle name="4_Du toan (ngay 25-9-06)" xfId="915"/>
    <cellStyle name="4_Du toan 558 (Km17+508.12 - Km 22)" xfId="916"/>
    <cellStyle name="4_Du toan 558 (Km17+508.12 - Km 22) 2" xfId="917"/>
    <cellStyle name="4_Du toan 558 (Km17+508.12 - Km 22) 3" xfId="918"/>
    <cellStyle name="4_Du toan 558 (Km17+508.12 - Km 22)_Phụ luc goi 5" xfId="919"/>
    <cellStyle name="4_Du toan bo sung (11-2004)" xfId="920"/>
    <cellStyle name="4_Du toan Cang Vung Ang (Tham tra 3-11-06)" xfId="921"/>
    <cellStyle name="4_Du toan Cang Vung Ang ngay 09-8-06 " xfId="922"/>
    <cellStyle name="4_Du toan dieu chin theo don gia moi (1-2-2007)" xfId="923"/>
    <cellStyle name="4_Du toan Goi 1" xfId="924"/>
    <cellStyle name="4_du toan goi 12" xfId="925"/>
    <cellStyle name="4_Du toan Goi 2" xfId="926"/>
    <cellStyle name="4_Du toan Huong Lam - Ban Giang (ngay28-11-06)" xfId="927"/>
    <cellStyle name="4_Du toan KT-TCsua theo TT 03 - YC 471" xfId="928"/>
    <cellStyle name="4_Du toan ngay (28-10-2005)" xfId="929"/>
    <cellStyle name="4_Du toan ngay 1-9-2004 (version 1)" xfId="930"/>
    <cellStyle name="4_Du toan Phuong lam" xfId="931"/>
    <cellStyle name="4_Du toan QL 27 (23-12-2005)" xfId="932"/>
    <cellStyle name="4_DuAnKT ngay 11-2-2006" xfId="933"/>
    <cellStyle name="4_DUONGNOIVUNG-QTHANG-QLUU" xfId="934"/>
    <cellStyle name="4_Gia goi 1" xfId="946"/>
    <cellStyle name="4_Gia_VL cau-JIBIC-Ha-tinh" xfId="947"/>
    <cellStyle name="4_Gia_VLQL48_duyet " xfId="948"/>
    <cellStyle name="4_Gia_VLQL48_duyet _Phụ luc goi 5" xfId="949"/>
    <cellStyle name="4_goi 1" xfId="935"/>
    <cellStyle name="4_Goi 1 (TT04)" xfId="936"/>
    <cellStyle name="4_goi 1 duyet theo luong mo (an)" xfId="937"/>
    <cellStyle name="4_Goi 1_1" xfId="938"/>
    <cellStyle name="4_Goi so 1" xfId="939"/>
    <cellStyle name="4_Goi thau so 2 (20-6-2006)" xfId="940"/>
    <cellStyle name="4_Goi02(25-05-2006)" xfId="941"/>
    <cellStyle name="4_Goi1N206" xfId="942"/>
    <cellStyle name="4_Goi2N206" xfId="943"/>
    <cellStyle name="4_Goi4N216" xfId="944"/>
    <cellStyle name="4_Goi5N216" xfId="945"/>
    <cellStyle name="4_Hoi Song" xfId="950"/>
    <cellStyle name="4_HT-LO" xfId="951"/>
    <cellStyle name="4_Khoi luong" xfId="966"/>
    <cellStyle name="4_Khoi luong doan 1" xfId="967"/>
    <cellStyle name="4_Khoi luong doan 2" xfId="968"/>
    <cellStyle name="4_Khoi luong goi 1-QL4D" xfId="969"/>
    <cellStyle name="4_Khoi Luong Hoang Truong - Hoang Phu" xfId="970"/>
    <cellStyle name="4_Khoi luong QL8B" xfId="971"/>
    <cellStyle name="4_KL" xfId="952"/>
    <cellStyle name="4_KL goi 1" xfId="953"/>
    <cellStyle name="4_Kl6-6-05" xfId="954"/>
    <cellStyle name="4_Kldoan3" xfId="955"/>
    <cellStyle name="4_Klnutgiao" xfId="956"/>
    <cellStyle name="4_KLPA2s" xfId="957"/>
    <cellStyle name="4_KlQdinhduyet" xfId="958"/>
    <cellStyle name="4_KlQdinhduyet_Phụ luc goi 5" xfId="959"/>
    <cellStyle name="4_KlQL4goi5KCS" xfId="960"/>
    <cellStyle name="4_Kltayth" xfId="961"/>
    <cellStyle name="4_KltaythQDduyet" xfId="962"/>
    <cellStyle name="4_Kluong4-2004" xfId="963"/>
    <cellStyle name="4_Km329-Km350 (7-6)" xfId="964"/>
    <cellStyle name="4_Km4-Km8+800" xfId="965"/>
    <cellStyle name="4_Long_Lien_Phuong_BVTC" xfId="972"/>
    <cellStyle name="4_Luong A6" xfId="973"/>
    <cellStyle name="4_maugiacotaluy" xfId="974"/>
    <cellStyle name="4_My Thanh Son Thanh" xfId="975"/>
    <cellStyle name="4_Nhom I" xfId="976"/>
    <cellStyle name="4_Project N.Du" xfId="977"/>
    <cellStyle name="4_Project N.Du.dien" xfId="978"/>
    <cellStyle name="4_Project QL4" xfId="979"/>
    <cellStyle name="4_Project QL4 goi 7" xfId="980"/>
    <cellStyle name="4_Project QL4 goi5" xfId="981"/>
    <cellStyle name="4_Project QL4 goi8" xfId="982"/>
    <cellStyle name="4_QL1A-SUA2005" xfId="983"/>
    <cellStyle name="4_Sheet1" xfId="984"/>
    <cellStyle name="4_SuoiTon" xfId="985"/>
    <cellStyle name="4_t" xfId="986"/>
    <cellStyle name="4_Tay THoa" xfId="987"/>
    <cellStyle name="4_Tham tra (8-11)1" xfId="998"/>
    <cellStyle name="4_THKLsua_cuoi" xfId="999"/>
    <cellStyle name="4_Tinh KLHC goi 1" xfId="988"/>
    <cellStyle name="4_tmthiet ke" xfId="989"/>
    <cellStyle name="4_tmthiet ke1" xfId="990"/>
    <cellStyle name="4_Tong hop DT dieu chinh duong 38-95" xfId="991"/>
    <cellStyle name="4_Tong hop khoi luong duong 557 (30-5-2006)" xfId="993"/>
    <cellStyle name="4_tong hop kl nen mat" xfId="992"/>
    <cellStyle name="4_Tong muc dau tu" xfId="994"/>
    <cellStyle name="4_Tong muc KT 20-11 Tan Huong Tuyen2" xfId="995"/>
    <cellStyle name="4_Tuyen so 1-Km0+00 - Km0+852.56" xfId="996"/>
    <cellStyle name="4_TV sua ngay 02-08-06" xfId="997"/>
    <cellStyle name="4_VatLieu 3 cau -NA" xfId="1000"/>
    <cellStyle name="4_Yen Na - Yen Tinh  du an 30 -10-2006- Theo 51 bu may" xfId="1001"/>
    <cellStyle name="4_Yen Na - Yen Tinh Theo 51 bu may Ghep" xfId="1002"/>
    <cellStyle name="4_Yen Na - Yen Tinh Theo 51 -TV NA Ghep" xfId="1003"/>
    <cellStyle name="4_Yen Na-Yen Tinh 07" xfId="1004"/>
    <cellStyle name="4_ÿÿÿÿÿ" xfId="1005"/>
    <cellStyle name="4_ÿÿÿÿÿ_1" xfId="1006"/>
    <cellStyle name="40% - Accent1 2" xfId="1007"/>
    <cellStyle name="40% - Accent2 2" xfId="1008"/>
    <cellStyle name="40% - Accent3 2" xfId="1009"/>
    <cellStyle name="40% - Accent4 2" xfId="1010"/>
    <cellStyle name="40% - Accent5 2" xfId="1011"/>
    <cellStyle name="40% - Accent6 2" xfId="1012"/>
    <cellStyle name="40% - Nhấn1" xfId="1013"/>
    <cellStyle name="40% - Nhấn2" xfId="1014"/>
    <cellStyle name="40% - Nhấn3" xfId="1015"/>
    <cellStyle name="40% - Nhấn4" xfId="1016"/>
    <cellStyle name="40% - Nhấn5" xfId="1017"/>
    <cellStyle name="40% - Nhấn6" xfId="1018"/>
    <cellStyle name="6" xfId="1019"/>
    <cellStyle name="6_Book1" xfId="1020"/>
    <cellStyle name="6_Book1_1" xfId="1021"/>
    <cellStyle name="6_Book1_Tuyen (21-7-11)-doan 1" xfId="1022"/>
    <cellStyle name="6_Du toan du thau Cautreo" xfId="1023"/>
    <cellStyle name="6_Phụ luc goi 5" xfId="1024"/>
    <cellStyle name="6_TDT 3 xa VA chinh thuc" xfId="1025"/>
    <cellStyle name="6_TDT-TMDT 3 xa VA dich" xfId="1026"/>
    <cellStyle name="6_Tuyen (20-6-11 PA 2)" xfId="1027"/>
    <cellStyle name="60% - Accent1 2" xfId="1028"/>
    <cellStyle name="60% - Accent2 2" xfId="1029"/>
    <cellStyle name="60% - Accent3 2" xfId="1030"/>
    <cellStyle name="60% - Accent4 2" xfId="1031"/>
    <cellStyle name="60% - Accent5 2" xfId="1032"/>
    <cellStyle name="60% - Accent6 2" xfId="1033"/>
    <cellStyle name="60% - Nhấn1" xfId="1034"/>
    <cellStyle name="60% - Nhấn2" xfId="1035"/>
    <cellStyle name="60% - Nhấn3" xfId="1036"/>
    <cellStyle name="60% - Nhấn4" xfId="1037"/>
    <cellStyle name="60% - Nhấn5" xfId="1038"/>
    <cellStyle name="60% - Nhấn6" xfId="1039"/>
    <cellStyle name="a" xfId="1040"/>
    <cellStyle name="_x0001_Å»_x001e_´ " xfId="1041"/>
    <cellStyle name="_x0001_Å»_x001e_´_" xfId="1042"/>
    <cellStyle name="Accent1 2" xfId="1043"/>
    <cellStyle name="Accent2 2" xfId="1044"/>
    <cellStyle name="Accent3 2" xfId="1045"/>
    <cellStyle name="Accent4 2" xfId="1046"/>
    <cellStyle name="Accent5 2" xfId="1047"/>
    <cellStyle name="Accent6 2" xfId="1048"/>
    <cellStyle name="ÅëÈ­" xfId="1049"/>
    <cellStyle name="ÅëÈ­ [0]" xfId="1050"/>
    <cellStyle name="AeE­ [0]_INQUIRY ¿?¾÷AßAø " xfId="1051"/>
    <cellStyle name="ÅëÈ­ [0]_L601CPT" xfId="1052"/>
    <cellStyle name="ÅëÈ­_      " xfId="1053"/>
    <cellStyle name="AeE­_INQUIRY ¿?¾÷AßAø " xfId="1054"/>
    <cellStyle name="ÅëÈ­_L601CPT" xfId="1055"/>
    <cellStyle name="args.style" xfId="1056"/>
    <cellStyle name="arial" xfId="1057"/>
    <cellStyle name="ÄÞ¸¶ [0]" xfId="1058"/>
    <cellStyle name="AÞ¸¶ [0]_INQUIRY ¿?¾÷AßAø " xfId="1059"/>
    <cellStyle name="ÄÞ¸¶ [0]_L601CPT" xfId="1060"/>
    <cellStyle name="ÄÞ¸¶_      " xfId="1061"/>
    <cellStyle name="AÞ¸¶_INQUIRY ¿?¾÷AßAø " xfId="1062"/>
    <cellStyle name="ÄÞ¸¶_L601CPT" xfId="1063"/>
    <cellStyle name="AutoFormat Options" xfId="1064"/>
    <cellStyle name="Bad 2" xfId="1065"/>
    <cellStyle name="Body" xfId="1066"/>
    <cellStyle name="C?AØ_¿?¾÷CoE² " xfId="1067"/>
    <cellStyle name="Ç¥ÁØ_      " xfId="1068"/>
    <cellStyle name="C￥AØ_¿μ¾÷CoE² " xfId="1069"/>
    <cellStyle name="Ç¥ÁØ_±¸¹Ì´ëÃ¥" xfId="1070"/>
    <cellStyle name="C￥AØ_≫c¾÷ºIº° AN°e " xfId="1071"/>
    <cellStyle name="Ç¥ÁØ_S" xfId="1072"/>
    <cellStyle name="C￥AØ_Sheet1_¿μ¾÷CoE² " xfId="1073"/>
    <cellStyle name="Ç¥ÁØ_ÿÿÿÿÿÿ_4_ÃÑÇÕ°è " xfId="1074"/>
    <cellStyle name="Calc Currency (0)" xfId="1075"/>
    <cellStyle name="Calc Currency (0) 2" xfId="1076"/>
    <cellStyle name="Calc Currency (0) 3" xfId="1077"/>
    <cellStyle name="Calc Currency (0)_TH Nguon NTM 2014" xfId="1078"/>
    <cellStyle name="Calc Currency (2)" xfId="1079"/>
    <cellStyle name="Calc Percent (0)" xfId="1080"/>
    <cellStyle name="Calc Percent (1)" xfId="1081"/>
    <cellStyle name="Calc Percent (2)" xfId="1082"/>
    <cellStyle name="Calc Units (0)" xfId="1083"/>
    <cellStyle name="Calc Units (1)" xfId="1084"/>
    <cellStyle name="Calc Units (2)" xfId="1085"/>
    <cellStyle name="Calculation 2" xfId="1086"/>
    <cellStyle name="category" xfId="1087"/>
    <cellStyle name="CC1" xfId="1088"/>
    <cellStyle name="CC2" xfId="1089"/>
    <cellStyle name="Cerrency_Sheet2_XANGDAU" xfId="1090"/>
    <cellStyle name="chchuyen" xfId="1244"/>
    <cellStyle name="Check Cell 2" xfId="1245"/>
    <cellStyle name="Chi phÝ kh¸c_Book1" xfId="1246"/>
    <cellStyle name="CHUONG" xfId="1247"/>
    <cellStyle name="Comma" xfId="1091" builtinId="3"/>
    <cellStyle name="Comma  - Style1" xfId="1092"/>
    <cellStyle name="Comma  - Style2" xfId="1093"/>
    <cellStyle name="Comma  - Style3" xfId="1094"/>
    <cellStyle name="Comma  - Style4" xfId="1095"/>
    <cellStyle name="Comma  - Style5" xfId="1096"/>
    <cellStyle name="Comma  - Style6" xfId="1097"/>
    <cellStyle name="Comma  - Style7" xfId="1098"/>
    <cellStyle name="Comma  - Style8" xfId="1099"/>
    <cellStyle name="Comma [0] 10" xfId="1100"/>
    <cellStyle name="Comma [0] 11" xfId="1101"/>
    <cellStyle name="Comma [0] 2" xfId="1102"/>
    <cellStyle name="Comma [0] 3" xfId="1103"/>
    <cellStyle name="Comma [0] 4" xfId="1104"/>
    <cellStyle name="Comma [0] 5" xfId="1105"/>
    <cellStyle name="Comma [0] 6" xfId="1106"/>
    <cellStyle name="Comma [0] 7" xfId="1107"/>
    <cellStyle name="Comma [0] 8" xfId="1108"/>
    <cellStyle name="Comma [0] 9" xfId="1109"/>
    <cellStyle name="Comma [00]" xfId="1110"/>
    <cellStyle name="Comma [1]" xfId="1111"/>
    <cellStyle name="Comma [3]" xfId="1112"/>
    <cellStyle name="Comma [4]" xfId="1113"/>
    <cellStyle name="Comma 10" xfId="1114"/>
    <cellStyle name="Comma 10 2" xfId="1115"/>
    <cellStyle name="Comma 10 3" xfId="1920"/>
    <cellStyle name="Comma 11" xfId="1116"/>
    <cellStyle name="Comma 12" xfId="1117"/>
    <cellStyle name="Comma 12 2" xfId="1118"/>
    <cellStyle name="Comma 13" xfId="1119"/>
    <cellStyle name="Comma 13 2" xfId="1120"/>
    <cellStyle name="Comma 14" xfId="1121"/>
    <cellStyle name="Comma 14 2" xfId="1122"/>
    <cellStyle name="Comma 15" xfId="1123"/>
    <cellStyle name="Comma 16" xfId="1124"/>
    <cellStyle name="Comma 16 2" xfId="1125"/>
    <cellStyle name="Comma 17" xfId="1126"/>
    <cellStyle name="Comma 17 2" xfId="1127"/>
    <cellStyle name="Comma 17 3" xfId="1128"/>
    <cellStyle name="Comma 17 4" xfId="1129"/>
    <cellStyle name="Comma 17_TH Nguon NTM 2014" xfId="1130"/>
    <cellStyle name="Comma 18" xfId="1131"/>
    <cellStyle name="Comma 18 2" xfId="1132"/>
    <cellStyle name="Comma 19" xfId="1133"/>
    <cellStyle name="Comma 19 2" xfId="1134"/>
    <cellStyle name="Comma 19 2 2" xfId="1135"/>
    <cellStyle name="Comma 2" xfId="1136"/>
    <cellStyle name="Comma 2 10" xfId="1137"/>
    <cellStyle name="Comma 2 11" xfId="1138"/>
    <cellStyle name="Comma 2 12" xfId="1139"/>
    <cellStyle name="Comma 2 13" xfId="1140"/>
    <cellStyle name="Comma 2 14" xfId="1141"/>
    <cellStyle name="Comma 2 15" xfId="1142"/>
    <cellStyle name="Comma 2 16" xfId="1143"/>
    <cellStyle name="Comma 2 17" xfId="1144"/>
    <cellStyle name="Comma 2 18" xfId="1145"/>
    <cellStyle name="Comma 2 19" xfId="1146"/>
    <cellStyle name="Comma 2 2" xfId="1147"/>
    <cellStyle name="Comma 2 2 2" xfId="1148"/>
    <cellStyle name="Comma 2 20" xfId="1149"/>
    <cellStyle name="Comma 2 21" xfId="1150"/>
    <cellStyle name="Comma 2 22" xfId="1151"/>
    <cellStyle name="Comma 2 23" xfId="1152"/>
    <cellStyle name="Comma 2 24" xfId="1153"/>
    <cellStyle name="Comma 2 25" xfId="1154"/>
    <cellStyle name="Comma 2 26" xfId="1155"/>
    <cellStyle name="Comma 2 27" xfId="1156"/>
    <cellStyle name="Comma 2 28" xfId="1157"/>
    <cellStyle name="Comma 2 29" xfId="1158"/>
    <cellStyle name="Comma 2 3" xfId="1159"/>
    <cellStyle name="Comma 2 30" xfId="1160"/>
    <cellStyle name="Comma 2 31" xfId="1161"/>
    <cellStyle name="Comma 2 32" xfId="1162"/>
    <cellStyle name="Comma 2 33" xfId="1163"/>
    <cellStyle name="Comma 2 34" xfId="1164"/>
    <cellStyle name="Comma 2 35" xfId="1165"/>
    <cellStyle name="Comma 2 36" xfId="1166"/>
    <cellStyle name="Comma 2 37" xfId="1167"/>
    <cellStyle name="Comma 2 38" xfId="1168"/>
    <cellStyle name="Comma 2 39" xfId="1169"/>
    <cellStyle name="Comma 2 4" xfId="1170"/>
    <cellStyle name="Comma 2 40" xfId="1171"/>
    <cellStyle name="Comma 2 41" xfId="1172"/>
    <cellStyle name="Comma 2 42" xfId="1173"/>
    <cellStyle name="Comma 2 43" xfId="1174"/>
    <cellStyle name="Comma 2 44" xfId="1175"/>
    <cellStyle name="Comma 2 45" xfId="1176"/>
    <cellStyle name="Comma 2 46" xfId="1177"/>
    <cellStyle name="Comma 2 47" xfId="1178"/>
    <cellStyle name="Comma 2 48" xfId="1179"/>
    <cellStyle name="Comma 2 5" xfId="1180"/>
    <cellStyle name="Comma 2 5 2" xfId="1181"/>
    <cellStyle name="Comma 2 6" xfId="1182"/>
    <cellStyle name="Comma 2 7" xfId="1183"/>
    <cellStyle name="Comma 2 8" xfId="1184"/>
    <cellStyle name="Comma 2 9" xfId="1185"/>
    <cellStyle name="Comma 2_Bao cao giai ngan NTM" xfId="1186"/>
    <cellStyle name="Comma 20" xfId="1187"/>
    <cellStyle name="Comma 21" xfId="1188"/>
    <cellStyle name="Comma 21 2" xfId="1189"/>
    <cellStyle name="Comma 21 2 2" xfId="1921"/>
    <cellStyle name="Comma 22" xfId="1190"/>
    <cellStyle name="Comma 23" xfId="1191"/>
    <cellStyle name="Comma 24" xfId="1192"/>
    <cellStyle name="Comma 25" xfId="1193"/>
    <cellStyle name="Comma 26" xfId="1194"/>
    <cellStyle name="Comma 26 2" xfId="1195"/>
    <cellStyle name="Comma 27" xfId="1196"/>
    <cellStyle name="Comma 28" xfId="1197"/>
    <cellStyle name="Comma 29" xfId="1198"/>
    <cellStyle name="Comma 3" xfId="1199"/>
    <cellStyle name="Comma 3 2" xfId="1200"/>
    <cellStyle name="Comma 3 3" xfId="1201"/>
    <cellStyle name="Comma 3 3 2" xfId="1202"/>
    <cellStyle name="Comma 3_Bao cao giai ngan NTM" xfId="1203"/>
    <cellStyle name="Comma 30" xfId="1204"/>
    <cellStyle name="Comma 31" xfId="1205"/>
    <cellStyle name="Comma 32" xfId="1922"/>
    <cellStyle name="Comma 33" xfId="1923"/>
    <cellStyle name="Comma 4" xfId="1206"/>
    <cellStyle name="Comma 4 2" xfId="1207"/>
    <cellStyle name="Comma 4 3" xfId="1208"/>
    <cellStyle name="Comma 4 4" xfId="1209"/>
    <cellStyle name="Comma 4 5" xfId="1210"/>
    <cellStyle name="Comma 4_Bao cao giai ngan NTM" xfId="1211"/>
    <cellStyle name="Comma 5" xfId="1212"/>
    <cellStyle name="Comma 5 2" xfId="1213"/>
    <cellStyle name="Comma 5_Bao cao giai ngan NTM" xfId="1214"/>
    <cellStyle name="Comma 6" xfId="1215"/>
    <cellStyle name="Comma 6 2" xfId="1216"/>
    <cellStyle name="Comma 6_Bieu tong hop" xfId="1217"/>
    <cellStyle name="Comma 7" xfId="1218"/>
    <cellStyle name="Comma 8" xfId="1219"/>
    <cellStyle name="Comma 9" xfId="1220"/>
    <cellStyle name="comma zerodec" xfId="1221"/>
    <cellStyle name="Comma0" xfId="1222"/>
    <cellStyle name="Comma12" xfId="1223"/>
    <cellStyle name="Comma4" xfId="1224"/>
    <cellStyle name="Copied" xfId="1225"/>
    <cellStyle name="COST1" xfId="1226"/>
    <cellStyle name="Co聭ma_Sheet1" xfId="1227"/>
    <cellStyle name="Cࡵrrency_Sheet1_PRODUCTĠ" xfId="1228"/>
    <cellStyle name="_x0001_CS_x0006_RMO[" xfId="1229"/>
    <cellStyle name="_x0001_CS_x0006_RMO_" xfId="1230"/>
    <cellStyle name="CT1" xfId="1231"/>
    <cellStyle name="CT2" xfId="1232"/>
    <cellStyle name="CT4" xfId="1233"/>
    <cellStyle name="CT5" xfId="1234"/>
    <cellStyle name="ct7" xfId="1235"/>
    <cellStyle name="ct8" xfId="1236"/>
    <cellStyle name="cth1" xfId="1237"/>
    <cellStyle name="Cthuc" xfId="1238"/>
    <cellStyle name="Cthuc1" xfId="1239"/>
    <cellStyle name="Currency [00]" xfId="1240"/>
    <cellStyle name="Currency 2" xfId="1241"/>
    <cellStyle name="Currency0" xfId="1242"/>
    <cellStyle name="Currency1" xfId="1243"/>
    <cellStyle name="d" xfId="1248"/>
    <cellStyle name="d%" xfId="1249"/>
    <cellStyle name="d_Phụ luc goi 5" xfId="1250"/>
    <cellStyle name="D1" xfId="1251"/>
    <cellStyle name="Date" xfId="1252"/>
    <cellStyle name="Date Short" xfId="1253"/>
    <cellStyle name="Đầu ra" xfId="1295"/>
    <cellStyle name="Đầu vào" xfId="1296"/>
    <cellStyle name="Đề mục 1" xfId="1297"/>
    <cellStyle name="Đề mục 2" xfId="1298"/>
    <cellStyle name="Đề mục 3" xfId="1299"/>
    <cellStyle name="Đề mục 4" xfId="1300"/>
    <cellStyle name="Dezimal [0]_ALLE_ITEMS_280800_EV_NL" xfId="1254"/>
    <cellStyle name="Dezimal_AKE_100N" xfId="1255"/>
    <cellStyle name="Dg" xfId="1256"/>
    <cellStyle name="Dgia" xfId="1257"/>
    <cellStyle name="_x0001_dÏÈ¹ " xfId="1258"/>
    <cellStyle name="_x0001_dÏÈ¹_" xfId="1259"/>
    <cellStyle name="Dollar (zero dec)" xfId="1260"/>
    <cellStyle name="Don gia" xfId="1261"/>
    <cellStyle name="DuToanBXD" xfId="1262"/>
    <cellStyle name="Dziesi?tny [0]_Invoices2001Slovakia" xfId="1263"/>
    <cellStyle name="Dziesi?tny_Invoices2001Slovakia" xfId="1264"/>
    <cellStyle name="Dziesietny [0]_Invoices2001Slovakia" xfId="1265"/>
    <cellStyle name="Dziesiętny [0]_Invoices2001Slovakia" xfId="1266"/>
    <cellStyle name="Dziesietny [0]_Invoices2001Slovakia_Book1" xfId="1267"/>
    <cellStyle name="Dziesiętny [0]_Invoices2001Slovakia_Book1" xfId="1268"/>
    <cellStyle name="Dziesietny [0]_Invoices2001Slovakia_Book1_Tong hop Cac tuyen(9-1-06)" xfId="1269"/>
    <cellStyle name="Dziesiętny [0]_Invoices2001Slovakia_Book1_Tong hop Cac tuyen(9-1-06)" xfId="1270"/>
    <cellStyle name="Dziesietny [0]_Invoices2001Slovakia_KL K.C mat duong" xfId="1271"/>
    <cellStyle name="Dziesiętny [0]_Invoices2001Slovakia_Nhalamviec VTC(25-1-05)" xfId="1272"/>
    <cellStyle name="Dziesietny [0]_Invoices2001Slovakia_TDT KHANH HOA" xfId="1273"/>
    <cellStyle name="Dziesiętny [0]_Invoices2001Slovakia_TDT KHANH HOA" xfId="1274"/>
    <cellStyle name="Dziesietny [0]_Invoices2001Slovakia_TDT KHANH HOA_Tong hop Cac tuyen(9-1-06)" xfId="1275"/>
    <cellStyle name="Dziesiętny [0]_Invoices2001Slovakia_TDT KHANH HOA_Tong hop Cac tuyen(9-1-06)" xfId="1276"/>
    <cellStyle name="Dziesietny [0]_Invoices2001Slovakia_TDT quangngai" xfId="1277"/>
    <cellStyle name="Dziesiętny [0]_Invoices2001Slovakia_TDT quangngai" xfId="1278"/>
    <cellStyle name="Dziesietny [0]_Invoices2001Slovakia_Tong hop Cac tuyen(9-1-06)" xfId="1279"/>
    <cellStyle name="Dziesietny_Invoices2001Slovakia" xfId="1280"/>
    <cellStyle name="Dziesiętny_Invoices2001Slovakia" xfId="1281"/>
    <cellStyle name="Dziesietny_Invoices2001Slovakia_Book1" xfId="1282"/>
    <cellStyle name="Dziesiętny_Invoices2001Slovakia_Book1" xfId="1283"/>
    <cellStyle name="Dziesietny_Invoices2001Slovakia_Book1_Tong hop Cac tuyen(9-1-06)" xfId="1284"/>
    <cellStyle name="Dziesiętny_Invoices2001Slovakia_Book1_Tong hop Cac tuyen(9-1-06)" xfId="1285"/>
    <cellStyle name="Dziesietny_Invoices2001Slovakia_KL K.C mat duong" xfId="1286"/>
    <cellStyle name="Dziesiętny_Invoices2001Slovakia_Nhalamviec VTC(25-1-05)" xfId="1287"/>
    <cellStyle name="Dziesietny_Invoices2001Slovakia_TDT KHANH HOA" xfId="1288"/>
    <cellStyle name="Dziesiętny_Invoices2001Slovakia_TDT KHANH HOA" xfId="1289"/>
    <cellStyle name="Dziesietny_Invoices2001Slovakia_TDT KHANH HOA_Tong hop Cac tuyen(9-1-06)" xfId="1290"/>
    <cellStyle name="Dziesiętny_Invoices2001Slovakia_TDT KHANH HOA_Tong hop Cac tuyen(9-1-06)" xfId="1291"/>
    <cellStyle name="Dziesietny_Invoices2001Slovakia_TDT quangngai" xfId="1292"/>
    <cellStyle name="Dziesiętny_Invoices2001Slovakia_TDT quangngai" xfId="1293"/>
    <cellStyle name="Dziesietny_Invoices2001Slovakia_Tong hop Cac tuyen(9-1-06)" xfId="1294"/>
    <cellStyle name="e" xfId="1301"/>
    <cellStyle name="eeee" xfId="1302"/>
    <cellStyle name="Enter Currency (0)" xfId="1303"/>
    <cellStyle name="Enter Currency (2)" xfId="1304"/>
    <cellStyle name="Enter Units (0)" xfId="1305"/>
    <cellStyle name="Enter Units (1)" xfId="1306"/>
    <cellStyle name="Enter Units (2)" xfId="1307"/>
    <cellStyle name="Entered" xfId="1308"/>
    <cellStyle name="Euro" xfId="1309"/>
    <cellStyle name="Explanatory Text 2" xfId="1310"/>
    <cellStyle name="f" xfId="1311"/>
    <cellStyle name="Fixed" xfId="1312"/>
    <cellStyle name="Font Britannic16" xfId="1313"/>
    <cellStyle name="Font Britannic18" xfId="1314"/>
    <cellStyle name="Font CenturyCond 18" xfId="1315"/>
    <cellStyle name="Font Cond20" xfId="1316"/>
    <cellStyle name="Font LucidaSans16" xfId="1317"/>
    <cellStyle name="Font NewCenturyCond18" xfId="1318"/>
    <cellStyle name="Font Ottawa14" xfId="1319"/>
    <cellStyle name="Font Ottawa16" xfId="1320"/>
    <cellStyle name="Ghi chú" xfId="1321"/>
    <cellStyle name="Good 2" xfId="1322"/>
    <cellStyle name="Grey" xfId="1323"/>
    <cellStyle name="Group" xfId="1324"/>
    <cellStyle name="H" xfId="1325"/>
    <cellStyle name="ha" xfId="1326"/>
    <cellStyle name="Head 1" xfId="1327"/>
    <cellStyle name="HEADER" xfId="1328"/>
    <cellStyle name="Header1" xfId="1329"/>
    <cellStyle name="Header2" xfId="1330"/>
    <cellStyle name="Heading 1 2" xfId="1331"/>
    <cellStyle name="Heading 1 3" xfId="1332"/>
    <cellStyle name="Heading 2 2" xfId="1333"/>
    <cellStyle name="Heading 2 3" xfId="1334"/>
    <cellStyle name="Heading 3 2" xfId="1335"/>
    <cellStyle name="Heading 4 2" xfId="1336"/>
    <cellStyle name="Heading1" xfId="1337"/>
    <cellStyle name="Heading2" xfId="1338"/>
    <cellStyle name="HEADINGS" xfId="1339"/>
    <cellStyle name="HEADINGSTOP" xfId="1340"/>
    <cellStyle name="headoption" xfId="1341"/>
    <cellStyle name="Hoa-Scholl" xfId="1342"/>
    <cellStyle name="HUY" xfId="1343"/>
    <cellStyle name="i phÝ kh¸c_B¶ng 2" xfId="1344"/>
    <cellStyle name="I.3" xfId="1345"/>
    <cellStyle name="i·0" xfId="1346"/>
    <cellStyle name="_x0001_í½?" xfId="1347"/>
    <cellStyle name="ï-¾È»ê_BiÓu TB" xfId="1348"/>
    <cellStyle name="_x0001_íå_x001b_ô " xfId="1349"/>
    <cellStyle name="_x0001_íå_x001b_ô_" xfId="1350"/>
    <cellStyle name="Input [yellow]" xfId="1351"/>
    <cellStyle name="Input 2" xfId="1352"/>
    <cellStyle name="Input Cells" xfId="1353"/>
    <cellStyle name="k" xfId="1354"/>
    <cellStyle name="kh¸c_Bang Chi tieu" xfId="1356"/>
    <cellStyle name="khanh" xfId="1357"/>
    <cellStyle name="khung" xfId="1358"/>
    <cellStyle name="Kiểm tra Ô" xfId="1355"/>
    <cellStyle name="Ledger 17 x 11 in" xfId="1359"/>
    <cellStyle name="Ledger 17 x 11 in 2" xfId="1360"/>
    <cellStyle name="Ledger 17 x 11 in 2 2" xfId="1361"/>
    <cellStyle name="Ledger 17 x 11 in 3" xfId="1362"/>
    <cellStyle name="Ledger 17 x 11 in 4" xfId="1363"/>
    <cellStyle name="Ledger 17 x 11 in_Bao cao giai ngan NTM" xfId="1364"/>
    <cellStyle name="Lien hypertexte" xfId="1365"/>
    <cellStyle name="Link Currency (0)" xfId="1366"/>
    <cellStyle name="Link Currency (2)" xfId="1367"/>
    <cellStyle name="Link Units (0)" xfId="1368"/>
    <cellStyle name="Link Units (1)" xfId="1369"/>
    <cellStyle name="Link Units (2)" xfId="1370"/>
    <cellStyle name="Linked Cell 2" xfId="1371"/>
    <cellStyle name="Linked Cells" xfId="1372"/>
    <cellStyle name="luc" xfId="1373"/>
    <cellStyle name="luc2" xfId="1374"/>
    <cellStyle name="manhcuong" xfId="1375"/>
    <cellStyle name="MAU" xfId="1376"/>
    <cellStyle name="Migliaia (0)_CALPREZZ" xfId="1377"/>
    <cellStyle name="Migliaia_ PESO ELETTR." xfId="1378"/>
    <cellStyle name="Millares [0]_Well Timing" xfId="1379"/>
    <cellStyle name="Millares_Well Timing" xfId="1380"/>
    <cellStyle name="Milliers [0]_      " xfId="1381"/>
    <cellStyle name="Milliers_      " xfId="1382"/>
    <cellStyle name="Môc" xfId="1393"/>
    <cellStyle name="Model" xfId="1383"/>
    <cellStyle name="moi" xfId="1384"/>
    <cellStyle name="moi 2" xfId="1385"/>
    <cellStyle name="moi 3" xfId="1386"/>
    <cellStyle name="moi_Danh sach cac xa chua duoc nhan do dau tai tro" xfId="1924"/>
    <cellStyle name="Mon?aire [0]_!!!GO" xfId="1387"/>
    <cellStyle name="Mon?aire_!!!GO" xfId="1388"/>
    <cellStyle name="Moneda [0]_Well Timing" xfId="1389"/>
    <cellStyle name="Moneda_Well Timing" xfId="1390"/>
    <cellStyle name="Monétaire [0]_      " xfId="1391"/>
    <cellStyle name="Monétaire_      " xfId="1392"/>
    <cellStyle name="n" xfId="1394"/>
    <cellStyle name="n1" xfId="1395"/>
    <cellStyle name="Neutral 2" xfId="1396"/>
    <cellStyle name="New" xfId="1397"/>
    <cellStyle name="New Times Roman" xfId="1398"/>
    <cellStyle name="New_Danh sach cac xa chua duoc nhan do dau tai tro" xfId="1925"/>
    <cellStyle name="Nhấn1" xfId="1548"/>
    <cellStyle name="Nhấn2" xfId="1549"/>
    <cellStyle name="Nhấn3" xfId="1550"/>
    <cellStyle name="Nhấn4" xfId="1551"/>
    <cellStyle name="Nhấn5" xfId="1552"/>
    <cellStyle name="Nhấn6" xfId="1553"/>
    <cellStyle name="no dec" xfId="1399"/>
    <cellStyle name="ÑONVÒ" xfId="1400"/>
    <cellStyle name="Normal" xfId="0" builtinId="0"/>
    <cellStyle name="Normal - Style1" xfId="1401"/>
    <cellStyle name="Normal - Style1 2" xfId="1402"/>
    <cellStyle name="Normal - Style1 3" xfId="1403"/>
    <cellStyle name="Normal - Style1_TH Nguon NTM 2014" xfId="1404"/>
    <cellStyle name="Normal - 유형1" xfId="1405"/>
    <cellStyle name="Normal 10" xfId="1406"/>
    <cellStyle name="Normal 10 2" xfId="1407"/>
    <cellStyle name="Normal 11" xfId="1408"/>
    <cellStyle name="Normal 12" xfId="1409"/>
    <cellStyle name="Normal 13" xfId="1410"/>
    <cellStyle name="Normal 14" xfId="1411"/>
    <cellStyle name="Normal 15" xfId="1412"/>
    <cellStyle name="Normal 16" xfId="1413"/>
    <cellStyle name="Normal 17" xfId="1414"/>
    <cellStyle name="Normal 18" xfId="1415"/>
    <cellStyle name="Normal 18 2" xfId="1416"/>
    <cellStyle name="Normal 18 2 2" xfId="1417"/>
    <cellStyle name="Normal 19" xfId="1418"/>
    <cellStyle name="Normal 19 2" xfId="1419"/>
    <cellStyle name="Normal 19_TIEU CHI 20.5" xfId="1420"/>
    <cellStyle name="Normal 2" xfId="1421"/>
    <cellStyle name="Normal 2 10" xfId="1422"/>
    <cellStyle name="Normal 2 11" xfId="1423"/>
    <cellStyle name="Normal 2 12" xfId="1424"/>
    <cellStyle name="Normal 2 13" xfId="1425"/>
    <cellStyle name="Normal 2 14" xfId="1426"/>
    <cellStyle name="Normal 2 15" xfId="1427"/>
    <cellStyle name="Normal 2 16" xfId="1428"/>
    <cellStyle name="Normal 2 17" xfId="1429"/>
    <cellStyle name="Normal 2 18" xfId="1430"/>
    <cellStyle name="Normal 2 19" xfId="1431"/>
    <cellStyle name="Normal 2 2" xfId="1432"/>
    <cellStyle name="Normal 2 2 2" xfId="1433"/>
    <cellStyle name="Normal 2 2 2 2" xfId="1434"/>
    <cellStyle name="Normal 2 2 3" xfId="1435"/>
    <cellStyle name="Normal 2 2_Danh sach cac xa chua duoc nhan do dau tai tro" xfId="1926"/>
    <cellStyle name="Normal 2 20" xfId="1436"/>
    <cellStyle name="Normal 2 21" xfId="1437"/>
    <cellStyle name="Normal 2 22" xfId="1438"/>
    <cellStyle name="Normal 2 23" xfId="1439"/>
    <cellStyle name="Normal 2 24" xfId="1440"/>
    <cellStyle name="Normal 2 25" xfId="1441"/>
    <cellStyle name="Normal 2 26" xfId="1442"/>
    <cellStyle name="Normal 2 27" xfId="1443"/>
    <cellStyle name="Normal 2 28" xfId="1444"/>
    <cellStyle name="Normal 2 29" xfId="1445"/>
    <cellStyle name="Normal 2 3" xfId="1446"/>
    <cellStyle name="Normal 2 3 2" xfId="1447"/>
    <cellStyle name="Normal 2 3_Bieu tong hop" xfId="1448"/>
    <cellStyle name="Normal 2 30" xfId="1449"/>
    <cellStyle name="Normal 2 31" xfId="1450"/>
    <cellStyle name="Normal 2 32" xfId="1451"/>
    <cellStyle name="Normal 2 33" xfId="1452"/>
    <cellStyle name="Normal 2 34" xfId="1453"/>
    <cellStyle name="Normal 2 35" xfId="1454"/>
    <cellStyle name="Normal 2 4" xfId="1455"/>
    <cellStyle name="Normal 2 4 2" xfId="1456"/>
    <cellStyle name="Normal 2 5" xfId="1457"/>
    <cellStyle name="Normal 2 5 2" xfId="1458"/>
    <cellStyle name="Normal 2 6" xfId="1459"/>
    <cellStyle name="Normal 2 7" xfId="1460"/>
    <cellStyle name="Normal 2 8" xfId="1461"/>
    <cellStyle name="Normal 2 9" xfId="1462"/>
    <cellStyle name="Normal 2_B 11" xfId="1463"/>
    <cellStyle name="Normal 2_So lieu mo hinh" xfId="1464"/>
    <cellStyle name="Normal 20" xfId="1465"/>
    <cellStyle name="Normal 20 2" xfId="1466"/>
    <cellStyle name="Normal 20 2 2" xfId="1927"/>
    <cellStyle name="Normal 20 3" xfId="1467"/>
    <cellStyle name="Normal 21" xfId="1468"/>
    <cellStyle name="Normal 21 2" xfId="1469"/>
    <cellStyle name="Normal 22" xfId="1470"/>
    <cellStyle name="Normal 23" xfId="1471"/>
    <cellStyle name="Normal 24" xfId="1472"/>
    <cellStyle name="Normal 25" xfId="1473"/>
    <cellStyle name="Normal 26" xfId="1474"/>
    <cellStyle name="Normal 27" xfId="1475"/>
    <cellStyle name="Normal 28" xfId="1476"/>
    <cellStyle name="Normal 29" xfId="1477"/>
    <cellStyle name="Normal 29 2" xfId="1478"/>
    <cellStyle name="Normal 3" xfId="1479"/>
    <cellStyle name="Normal 3 10" xfId="1480"/>
    <cellStyle name="Normal 3 11" xfId="1481"/>
    <cellStyle name="Normal 3 12" xfId="1482"/>
    <cellStyle name="Normal 3 13" xfId="1483"/>
    <cellStyle name="Normal 3 14" xfId="1484"/>
    <cellStyle name="Normal 3 15" xfId="1485"/>
    <cellStyle name="Normal 3 16" xfId="1486"/>
    <cellStyle name="Normal 3 17" xfId="1487"/>
    <cellStyle name="Normal 3 18" xfId="1488"/>
    <cellStyle name="Normal 3 19" xfId="1489"/>
    <cellStyle name="Normal 3 2" xfId="1490"/>
    <cellStyle name="Normal 3 2 2" xfId="1491"/>
    <cellStyle name="Normal 3 2 2 2" xfId="1492"/>
    <cellStyle name="Normal 3 2_Bieu tong hop" xfId="1493"/>
    <cellStyle name="Normal 3 20" xfId="1494"/>
    <cellStyle name="Normal 3 21" xfId="1495"/>
    <cellStyle name="Normal 3 22" xfId="1496"/>
    <cellStyle name="Normal 3 23" xfId="1497"/>
    <cellStyle name="Normal 3 24" xfId="1498"/>
    <cellStyle name="Normal 3 25" xfId="1499"/>
    <cellStyle name="Normal 3 26" xfId="1500"/>
    <cellStyle name="Normal 3 27" xfId="1501"/>
    <cellStyle name="Normal 3 28" xfId="1502"/>
    <cellStyle name="Normal 3 29" xfId="1503"/>
    <cellStyle name="Normal 3 3" xfId="1504"/>
    <cellStyle name="Normal 3 30" xfId="1505"/>
    <cellStyle name="Normal 3 4" xfId="1506"/>
    <cellStyle name="Normal 3 4 2" xfId="1507"/>
    <cellStyle name="Normal 3 5" xfId="1508"/>
    <cellStyle name="Normal 3 6" xfId="1509"/>
    <cellStyle name="Normal 3 7" xfId="1510"/>
    <cellStyle name="Normal 3 8" xfId="1511"/>
    <cellStyle name="Normal 3 9" xfId="1512"/>
    <cellStyle name="Normal 3_Bieu HN truc tuyen ngay 11.2" xfId="1513"/>
    <cellStyle name="Normal 30" xfId="1514"/>
    <cellStyle name="Normal 31" xfId="1515"/>
    <cellStyle name="Normal 32" xfId="1516"/>
    <cellStyle name="Normal 33" xfId="1517"/>
    <cellStyle name="Normal 34" xfId="1518"/>
    <cellStyle name="Normal 35" xfId="1519"/>
    <cellStyle name="Normal 36" xfId="1928"/>
    <cellStyle name="Normal 37" xfId="1929"/>
    <cellStyle name="Normal 38" xfId="1930"/>
    <cellStyle name="Normal 4" xfId="1520"/>
    <cellStyle name="Normal 4 2" xfId="1521"/>
    <cellStyle name="Normal 4 3" xfId="1522"/>
    <cellStyle name="Normal 4 4" xfId="1523"/>
    <cellStyle name="Normal 4 4 2" xfId="1524"/>
    <cellStyle name="Normal 4 5" xfId="1525"/>
    <cellStyle name="Normal 4 6" xfId="1931"/>
    <cellStyle name="Normal 4_Bao cao giai ngan NTM" xfId="1526"/>
    <cellStyle name="Normal 41" xfId="1932"/>
    <cellStyle name="Normal 45" xfId="1933"/>
    <cellStyle name="Normal 5" xfId="1527"/>
    <cellStyle name="Normal 5 2" xfId="1528"/>
    <cellStyle name="Normal 5_Bao cao giai ngan NTM" xfId="1529"/>
    <cellStyle name="Normal 59" xfId="1530"/>
    <cellStyle name="Normal 6" xfId="1531"/>
    <cellStyle name="Normal 6 2" xfId="1532"/>
    <cellStyle name="Normal 6_Bieu tong hop" xfId="1533"/>
    <cellStyle name="Normal 7" xfId="1534"/>
    <cellStyle name="Normal 8" xfId="1535"/>
    <cellStyle name="Normal 9" xfId="1536"/>
    <cellStyle name="Normal 9 2" xfId="1537"/>
    <cellStyle name="Normal 9 2 2" xfId="1538"/>
    <cellStyle name="Normal 9 3" xfId="1539"/>
    <cellStyle name="Normal 9_B 11" xfId="1540"/>
    <cellStyle name="Normal_Ky Anh" xfId="1541"/>
    <cellStyle name="Normal_Sheet1 3" xfId="1542"/>
    <cellStyle name="Normal1" xfId="1543"/>
    <cellStyle name="Normale_ PESO ELETTR." xfId="1544"/>
    <cellStyle name="Normalny_Cennik obowiazuje od 06-08-2001 r (1)" xfId="1545"/>
    <cellStyle name="Note 2" xfId="1546"/>
    <cellStyle name="NWM" xfId="1547"/>
    <cellStyle name="Ô Được nối kết" xfId="1563"/>
    <cellStyle name="Œ…‹æØ‚è [0.00]_laroux" xfId="1554"/>
    <cellStyle name="Œ…‹æØ‚è_laroux" xfId="1555"/>
    <cellStyle name="oft Excel]_x000d__x000a_Comment=open=/f ‚ðw’è‚·‚é‚ÆAƒ†[ƒU[’è‹`ŠÖ”‚ðŠÖ”“\‚è•t‚¯‚Ìˆê——‚É“o˜^‚·‚é‚±‚Æ‚ª‚Å‚«‚Ü‚·B_x000d__x000a_Maximized" xfId="1556"/>
    <cellStyle name="oft Excel]_x000d__x000a_Comment=open=/f ‚ðŽw’è‚·‚é‚ÆAƒ†[ƒU[’è‹`ŠÖ”‚ðŠÖ”“\‚è•t‚¯‚Ìˆê——‚É“o˜^‚·‚é‚±‚Æ‚ª‚Å‚«‚Ü‚·B_x000d__x000a_Maximized" xfId="1557"/>
    <cellStyle name="oft Excel]_x000d__x000a_Comment=The open=/f lines load custom functions into the Paste Function list._x000d__x000a_Maximized=2_x000d__x000a_Basics=1_x000d__x000a_A" xfId="1558"/>
    <cellStyle name="oft Excel]_x000d__x000a_Comment=The open=/f lines load custom functions into the Paste Function list._x000d__x000a_Maximized=3_x000d__x000a_Basics=1_x000d__x000a_A" xfId="1559"/>
    <cellStyle name="omma [0]_Mktg Prog" xfId="1560"/>
    <cellStyle name="ormal_Sheet1_1" xfId="1561"/>
    <cellStyle name="Output 2" xfId="1562"/>
    <cellStyle name="Pattern" xfId="1564"/>
    <cellStyle name="per.style" xfId="1565"/>
    <cellStyle name="Percent [0]" xfId="1566"/>
    <cellStyle name="Percent [00]" xfId="1567"/>
    <cellStyle name="Percent [2]" xfId="1568"/>
    <cellStyle name="Percent [2] 2" xfId="1569"/>
    <cellStyle name="Percent [2] 3" xfId="1570"/>
    <cellStyle name="Percent 10" xfId="1571"/>
    <cellStyle name="Percent 11" xfId="1572"/>
    <cellStyle name="Percent 2" xfId="1573"/>
    <cellStyle name="Percent 2 2" xfId="1574"/>
    <cellStyle name="Percent 2 2 2" xfId="1934"/>
    <cellStyle name="Percent 3" xfId="1575"/>
    <cellStyle name="Percent 3 2" xfId="1576"/>
    <cellStyle name="Percent 4" xfId="1577"/>
    <cellStyle name="Percent 4 2" xfId="1578"/>
    <cellStyle name="Percent 4 2 2" xfId="1579"/>
    <cellStyle name="Percent 4 3" xfId="1580"/>
    <cellStyle name="Percent 5" xfId="1581"/>
    <cellStyle name="Percent 6" xfId="1582"/>
    <cellStyle name="Percent 7" xfId="1583"/>
    <cellStyle name="Percent 8" xfId="1584"/>
    <cellStyle name="Percent 9" xfId="1585"/>
    <cellStyle name="PERCENTAGE" xfId="1586"/>
    <cellStyle name="Phong" xfId="1595"/>
    <cellStyle name="PrePop Currency (0)" xfId="1587"/>
    <cellStyle name="PrePop Currency (2)" xfId="1588"/>
    <cellStyle name="PrePop Units (0)" xfId="1589"/>
    <cellStyle name="PrePop Units (1)" xfId="1590"/>
    <cellStyle name="PrePop Units (2)" xfId="1591"/>
    <cellStyle name="pricing" xfId="1592"/>
    <cellStyle name="PSChar" xfId="1593"/>
    <cellStyle name="PSHeading" xfId="1594"/>
    <cellStyle name="Quantity" xfId="1596"/>
    <cellStyle name="regstoresfromspecstores" xfId="1597"/>
    <cellStyle name="RevList" xfId="1598"/>
    <cellStyle name="s" xfId="1599"/>
    <cellStyle name="S—_x0008_" xfId="1600"/>
    <cellStyle name="s]_x000d__x000a_spooler=yes_x000d__x000a_load=_x000d__x000a_Beep=yes_x000d__x000a_NullPort=None_x000d__x000a_BorderWidth=3_x000d__x000a_CursorBlinkRate=1200_x000d__x000a_DoubleClickSpeed=452_x000d__x000a_Programs=co" xfId="1601"/>
    <cellStyle name="S—_x0008__Phụ luc goi 5" xfId="1602"/>
    <cellStyle name="s1" xfId="1603"/>
    <cellStyle name="SAPBEXaggData" xfId="1604"/>
    <cellStyle name="SAPBEXaggDataEmph" xfId="1605"/>
    <cellStyle name="SAPBEXaggItem" xfId="1606"/>
    <cellStyle name="SAPBEXchaText" xfId="1607"/>
    <cellStyle name="SAPBEXexcBad7" xfId="1608"/>
    <cellStyle name="SAPBEXexcBad8" xfId="1609"/>
    <cellStyle name="SAPBEXexcBad9" xfId="1610"/>
    <cellStyle name="SAPBEXexcCritical4" xfId="1611"/>
    <cellStyle name="SAPBEXexcCritical5" xfId="1612"/>
    <cellStyle name="SAPBEXexcCritical6" xfId="1613"/>
    <cellStyle name="SAPBEXexcGood1" xfId="1614"/>
    <cellStyle name="SAPBEXexcGood2" xfId="1615"/>
    <cellStyle name="SAPBEXexcGood3" xfId="1616"/>
    <cellStyle name="SAPBEXfilterDrill" xfId="1617"/>
    <cellStyle name="SAPBEXfilterItem" xfId="1618"/>
    <cellStyle name="SAPBEXfilterText" xfId="1619"/>
    <cellStyle name="SAPBEXformats" xfId="1620"/>
    <cellStyle name="SAPBEXheaderItem" xfId="1621"/>
    <cellStyle name="SAPBEXheaderText" xfId="1622"/>
    <cellStyle name="SAPBEXresData" xfId="1623"/>
    <cellStyle name="SAPBEXresDataEmph" xfId="1624"/>
    <cellStyle name="SAPBEXresItem" xfId="1625"/>
    <cellStyle name="SAPBEXstdData" xfId="1626"/>
    <cellStyle name="SAPBEXstdDataEmph" xfId="1627"/>
    <cellStyle name="SAPBEXstdItem" xfId="1628"/>
    <cellStyle name="SAPBEXtitle" xfId="1629"/>
    <cellStyle name="SAPBEXundefined" xfId="1630"/>
    <cellStyle name="_x0001_sç?" xfId="1631"/>
    <cellStyle name="serJet 1200 Series PCL 6" xfId="1632"/>
    <cellStyle name="SHADEDSTORES" xfId="1633"/>
    <cellStyle name="Siêu nối kết_BANG SO LIEU TONG HOP CAC HO DAN" xfId="1634"/>
    <cellStyle name="songuyen" xfId="1635"/>
    <cellStyle name="specstores" xfId="1636"/>
    <cellStyle name="Standard_AAbgleich" xfId="1637"/>
    <cellStyle name="STTDG" xfId="1638"/>
    <cellStyle name="style" xfId="1639"/>
    <cellStyle name="Style 1" xfId="1640"/>
    <cellStyle name="Style 10" xfId="1641"/>
    <cellStyle name="Style 11" xfId="1642"/>
    <cellStyle name="Style 12" xfId="1643"/>
    <cellStyle name="Style 13" xfId="1644"/>
    <cellStyle name="Style 14" xfId="1645"/>
    <cellStyle name="Style 15" xfId="1646"/>
    <cellStyle name="Style 16" xfId="1647"/>
    <cellStyle name="Style 17" xfId="1648"/>
    <cellStyle name="Style 18" xfId="1649"/>
    <cellStyle name="Style 19" xfId="1650"/>
    <cellStyle name="Style 2" xfId="1651"/>
    <cellStyle name="Style 20" xfId="1652"/>
    <cellStyle name="Style 21" xfId="1653"/>
    <cellStyle name="Style 22" xfId="1654"/>
    <cellStyle name="Style 23" xfId="1655"/>
    <cellStyle name="Style 24" xfId="1656"/>
    <cellStyle name="Style 25" xfId="1657"/>
    <cellStyle name="Style 26" xfId="1658"/>
    <cellStyle name="Style 27" xfId="1659"/>
    <cellStyle name="Style 28" xfId="1660"/>
    <cellStyle name="Style 29" xfId="1661"/>
    <cellStyle name="Style 3" xfId="1662"/>
    <cellStyle name="Style 30" xfId="1663"/>
    <cellStyle name="Style 31" xfId="1664"/>
    <cellStyle name="Style 32" xfId="1665"/>
    <cellStyle name="Style 33" xfId="1666"/>
    <cellStyle name="Style 34" xfId="1667"/>
    <cellStyle name="Style 35" xfId="1668"/>
    <cellStyle name="Style 4" xfId="1669"/>
    <cellStyle name="Style 5" xfId="1670"/>
    <cellStyle name="Style 6" xfId="1671"/>
    <cellStyle name="Style 7" xfId="1672"/>
    <cellStyle name="Style 8" xfId="1673"/>
    <cellStyle name="Style 9" xfId="1674"/>
    <cellStyle name="Style Date" xfId="1675"/>
    <cellStyle name="style_1" xfId="1676"/>
    <cellStyle name="subhead" xfId="1677"/>
    <cellStyle name="Subtotal" xfId="1678"/>
    <cellStyle name="symbol" xfId="1679"/>
    <cellStyle name="T" xfId="1680"/>
    <cellStyle name="T_0D5B6000" xfId="1681"/>
    <cellStyle name="T_AP GIA XA BAO NHAI" xfId="1682"/>
    <cellStyle name="T_Bang ke tra tien Tieu DA GPMB QL70" xfId="1683"/>
    <cellStyle name="T_Bao cao thang G1" xfId="1684"/>
    <cellStyle name="T_Bo sung TT 09 Duong Bac Ngam - Bac Ha sua" xfId="1685"/>
    <cellStyle name="T_Book1" xfId="1686"/>
    <cellStyle name="T_Book1 (version 1)" xfId="1687"/>
    <cellStyle name="T_Book1_1" xfId="1688"/>
    <cellStyle name="T_Book1_1_Book1" xfId="1689"/>
    <cellStyle name="T_Book1_1_Book1_Phụ luc goi 5" xfId="1690"/>
    <cellStyle name="T_Book1_1_Duong Xuan Quang - Thai Nien(408)" xfId="1691"/>
    <cellStyle name="T_Book1_1_Khoi luong" xfId="1692"/>
    <cellStyle name="T_Book1_1_Khoi luong QL8B" xfId="1693"/>
    <cellStyle name="T_Book1_1_Phụ luc goi 5" xfId="1694"/>
    <cellStyle name="T_Book1_1_QL70 lan 3.da t dinh" xfId="1695"/>
    <cellStyle name="T_Book1_1_TDT dieu chinh4.08 (GP-ST)" xfId="1696"/>
    <cellStyle name="T_Book1_1_TDT dieu chinh4.08Xq-Tn" xfId="1697"/>
    <cellStyle name="T_Book1_1_Tong hop" xfId="1698"/>
    <cellStyle name="T_Book1_1_Tuyen (20-6-11 PA 2)" xfId="1699"/>
    <cellStyle name="T_Book1_1_Tuyen (21-7-11)-doan 1" xfId="1700"/>
    <cellStyle name="T_Book1_2" xfId="1701"/>
    <cellStyle name="T_Book1_2_Duong Xuan Quang - Thai Nien(408)" xfId="1702"/>
    <cellStyle name="T_Book1_2_Khoi luong" xfId="1703"/>
    <cellStyle name="T_Book1_2_Phụ luc goi 5" xfId="1704"/>
    <cellStyle name="T_Book1_2_TDT dieu chinh4.08 (GP-ST)" xfId="1705"/>
    <cellStyle name="T_Book1_2_TDT dieu chinh4.08Xq-Tn" xfId="1706"/>
    <cellStyle name="T_Book1_2_Tong hop" xfId="1707"/>
    <cellStyle name="T_Book1_3" xfId="1708"/>
    <cellStyle name="T_Book1_3_Phụ luc goi 5" xfId="1709"/>
    <cellStyle name="T_Book1_Bao cao sơ TC" xfId="1710"/>
    <cellStyle name="T_Book1_Bo sung TT 09 Duong Bac Ngam - Bac Ha sua" xfId="1711"/>
    <cellStyle name="T_Book1_Book1" xfId="1712"/>
    <cellStyle name="T_Book1_Book1_1" xfId="1713"/>
    <cellStyle name="T_Book1_Book1_1_Phụ luc goi 5" xfId="1714"/>
    <cellStyle name="T_Book1_Book1_Book1" xfId="1715"/>
    <cellStyle name="T_Book1_Book1_DCG TT09 G2 3.12.2007" xfId="1716"/>
    <cellStyle name="T_Book1_Book1_Goi 2 in20.4" xfId="1717"/>
    <cellStyle name="T_Book1_Book1_Khoi luong" xfId="1718"/>
    <cellStyle name="T_Book1_Book1_Phụ luc goi 5" xfId="1719"/>
    <cellStyle name="T_Book1_Book1_Sheet1" xfId="1720"/>
    <cellStyle name="T_Book1_Book1_Tong hop" xfId="1721"/>
    <cellStyle name="T_Book1_Book1_Tuyen (20-6-11 PA 2)" xfId="1722"/>
    <cellStyle name="T_Book1_Book1_Tuyen (21-7-11)-doan 1" xfId="1723"/>
    <cellStyle name="T_Book1_Book2" xfId="1724"/>
    <cellStyle name="T_Book1_Cau ha loi HD Truongthinh" xfId="1725"/>
    <cellStyle name="T_Book1_DCG TT09 G2 3.12.2007" xfId="1726"/>
    <cellStyle name="T_Book1_DTduong-goi1" xfId="1727"/>
    <cellStyle name="T_Book1_DTGiangChaChai22.7sua" xfId="1728"/>
    <cellStyle name="T_Book1_Duong Po Ngang - Coc LaySua1.07" xfId="1729"/>
    <cellStyle name="T_Book1_Duong Xuan Quang - Thai Nien(408)" xfId="1730"/>
    <cellStyle name="T_Book1_dutoanLCSP04-km0-5-goi1 (Ban 5 sua 24-8)" xfId="1731"/>
    <cellStyle name="T_Book1_Gia goi 1" xfId="1733"/>
    <cellStyle name="T_Book1_Goi 2 in20.4" xfId="1732"/>
    <cellStyle name="T_Book1_Khoi luong" xfId="1734"/>
    <cellStyle name="T_Book1_Khoi luong QL8B" xfId="1735"/>
    <cellStyle name="T_Book1_Phụ luc goi 5" xfId="1736"/>
    <cellStyle name="T_Book1_QL4 (211-217) TB gia 31-8-2006 sua NC-coma" xfId="1737"/>
    <cellStyle name="T_Book1_QL70_TC_Km188-197-in" xfId="1738"/>
    <cellStyle name="T_Book1_Sheet1" xfId="1739"/>
    <cellStyle name="T_Book1_Sua chua cum tuyen" xfId="1740"/>
    <cellStyle name="T_Book1_TD Khoi luong (TT05)G4" xfId="1741"/>
    <cellStyle name="T_Book1_TDT dieu chinh4.08 (GP-ST)" xfId="1742"/>
    <cellStyle name="T_Book1_TDT dieu chinh4.08Xq-Tn" xfId="1743"/>
    <cellStyle name="T_Book1_Tong hop" xfId="1744"/>
    <cellStyle name="T_Book2" xfId="1745"/>
    <cellStyle name="T_Cao do mong cong, phai tuyen" xfId="1746"/>
    <cellStyle name="T_Cau ha loi HD Truongthinh" xfId="1747"/>
    <cellStyle name="T_Cau Phu Phuong" xfId="1748"/>
    <cellStyle name="T_CDKT" xfId="1749"/>
    <cellStyle name="T_CDKT_Phụ luc goi 5" xfId="1750"/>
    <cellStyle name="T_CHU THANH" xfId="1752"/>
    <cellStyle name="T_cuong sua 9.10" xfId="1751"/>
    <cellStyle name="T_DCG TT09 G2 3.12.2007" xfId="1753"/>
    <cellStyle name="T_DCKS-Tram Ha Tay-trinh" xfId="1754"/>
    <cellStyle name="T_denbu" xfId="1755"/>
    <cellStyle name="T_Don gia Goi thau so 1 (872)" xfId="1756"/>
    <cellStyle name="T_dt1" xfId="1757"/>
    <cellStyle name="T_DTduong-goi1" xfId="1758"/>
    <cellStyle name="T_DTGiangChaChai22.7sua" xfId="1759"/>
    <cellStyle name="T_dtoangiaBXsuaCPK-pai" xfId="1761"/>
    <cellStyle name="T_dtoanSPthemKLcong" xfId="1760"/>
    <cellStyle name="T_dtTL598G1." xfId="1762"/>
    <cellStyle name="T_dtTL598G1._Phụ luc goi 5" xfId="1763"/>
    <cellStyle name="T_DTWB31" xfId="1764"/>
    <cellStyle name="T_DTWB3Sua12.6" xfId="1765"/>
    <cellStyle name="T_Du toan du thau Cautreo" xfId="1766"/>
    <cellStyle name="T_Duong Po Ngang - Coc LaySua1.07" xfId="1767"/>
    <cellStyle name="T_Duong TT xa Nam Khanh" xfId="1768"/>
    <cellStyle name="T_Duong Xuan Quang - Thai Nien(408)" xfId="1769"/>
    <cellStyle name="T_dutoanLCSP04-km0-5-goi1 (Ban 5 sua 24-8)" xfId="1770"/>
    <cellStyle name="T_G_I TCDBVN. BCQTC_U QUANG DAI.QL62.(11)" xfId="1771"/>
    <cellStyle name="T_Gia thanh-chuan" xfId="1775"/>
    <cellStyle name="T_Gia thau Hoang Xuan" xfId="1776"/>
    <cellStyle name="T_Goi 2 in20.4" xfId="1772"/>
    <cellStyle name="T_Goi 5" xfId="1773"/>
    <cellStyle name="T_GoiXL1hem" xfId="1774"/>
    <cellStyle name="T_Khao satD1" xfId="1780"/>
    <cellStyle name="T_Khao satD1_Phụ luc goi 5" xfId="1781"/>
    <cellStyle name="T_Khoi Bung" xfId="1782"/>
    <cellStyle name="T_Khoi luong" xfId="1783"/>
    <cellStyle name="T_Khoi luong QL8B" xfId="1784"/>
    <cellStyle name="T_KHỐI LƯỢNG QUYẾT TOÁN GÓI 5 (TVGS CHẤP THUẬN) TVS" xfId="1787"/>
    <cellStyle name="T_Khoi Xa Ngoai-con 1 ho" xfId="1785"/>
    <cellStyle name="T_Khoiluongduonggiao" xfId="1786"/>
    <cellStyle name="T_KL san nen Phieng Ot" xfId="1777"/>
    <cellStyle name="T_klcongk0_28" xfId="1778"/>
    <cellStyle name="T_Km329-Km350 (7-6)" xfId="1779"/>
    <cellStyle name="T_Phụ luc goi 5" xfId="1788"/>
    <cellStyle name="T_QL70 lan 3.da t dinh" xfId="1789"/>
    <cellStyle name="T_QL70_TC_Km188-197-in" xfId="1790"/>
    <cellStyle name="T_QT di chuyen ca phe" xfId="1791"/>
    <cellStyle name="T_San Nen TDC P.Ot.suaxls" xfId="1792"/>
    <cellStyle name="T_Sheet1" xfId="1793"/>
    <cellStyle name="T_TDT 3 xa VA chinh thuc" xfId="1794"/>
    <cellStyle name="T_TDT dieu chinh4.08 (GP-ST)" xfId="1795"/>
    <cellStyle name="T_Theo doi NT" xfId="1803"/>
    <cellStyle name="T_Thong ke TDTKKT - Nam 2005" xfId="1804"/>
    <cellStyle name="T_tien2004" xfId="1796"/>
    <cellStyle name="T_tien2004_Phụ luc goi 5" xfId="1797"/>
    <cellStyle name="T_Tinh KLHC goi 1" xfId="1798"/>
    <cellStyle name="T_TKE-ChoDon-sua" xfId="1799"/>
    <cellStyle name="T_Tong hop" xfId="1800"/>
    <cellStyle name="T_Tuyen (20-6-11 PA 2)" xfId="1801"/>
    <cellStyle name="T_Tuyen (21-7-11)-doan 1" xfId="1802"/>
    <cellStyle name="T_ÿÿÿÿÿ" xfId="1805"/>
    <cellStyle name="tde" xfId="1806"/>
    <cellStyle name="Text Indent A" xfId="1807"/>
    <cellStyle name="Text Indent B" xfId="1808"/>
    <cellStyle name="Text Indent C" xfId="1809"/>
    <cellStyle name="th" xfId="1830"/>
    <cellStyle name="than" xfId="1831"/>
    <cellStyle name="Thanh" xfId="1832"/>
    <cellStyle name="þ_x001d_ð" xfId="1833"/>
    <cellStyle name="þ_x001d_ð¤_x000c_¯þ_x0014__x000d_¨þU_x0001_À_x0004_ _x0015__x000f__x0001__x0001_" xfId="1834"/>
    <cellStyle name="þ_x001d_ð·" xfId="1835"/>
    <cellStyle name="þ_x001d_ð·_x000c_" xfId="1836"/>
    <cellStyle name="þ_x001d_ð·_x000c_æ" xfId="1837"/>
    <cellStyle name="þ_x001d_ð·_x000c_æþ'_x000d_ßþU" xfId="1838"/>
    <cellStyle name="þ_x001d_ð·_x000c_æþ'_x000d_ßþU_x0001_" xfId="1839"/>
    <cellStyle name="þ_x001d_ð·_x000c_æþ'_x000d_ßþU_x0001_Ø" xfId="1840"/>
    <cellStyle name="þ_x001d_ð·_x000c_æþ'_x000d_ßþU_x0001_Ø_x0005_" xfId="1841"/>
    <cellStyle name="þ_x001d_ð·_x000c_æþ'_x000d_ßþU_x0001_Ø_x0005_ü_x0014__x0007__x0001__x0001_" xfId="1842"/>
    <cellStyle name="þ_x001d_ðÇ%Uý—&amp;Hý9_x0008_Ÿ s_x000a__x0007__x0001__x0001_" xfId="1843"/>
    <cellStyle name="þ_x001d_ðK_x000c_Fý" xfId="1844"/>
    <cellStyle name="þ_x001d_ðK_x000c_Fý_x001b__x000d_9ýU_x0001_Ð_x0008_¦)_x0007__x0001__x0001_" xfId="1845"/>
    <cellStyle name="thuong-10" xfId="1846"/>
    <cellStyle name="thuong-11" xfId="1847"/>
    <cellStyle name="Thuyet minh" xfId="1848"/>
    <cellStyle name="Tiªu ®Ì" xfId="1810"/>
    <cellStyle name="Tien VN" xfId="1811"/>
    <cellStyle name="Tien1" xfId="1812"/>
    <cellStyle name="Tiêu đề" xfId="1814"/>
    <cellStyle name="Tieu_de_2" xfId="1813"/>
    <cellStyle name="Times New Roman" xfId="1815"/>
    <cellStyle name="Tính toán" xfId="1816"/>
    <cellStyle name="TiÓu môc" xfId="1817"/>
    <cellStyle name="tit1" xfId="1818"/>
    <cellStyle name="tit2" xfId="1819"/>
    <cellStyle name="tit3" xfId="1820"/>
    <cellStyle name="tit4" xfId="1821"/>
    <cellStyle name="Title 2" xfId="1822"/>
    <cellStyle name="Tổng" xfId="1826"/>
    <cellStyle name="Tongcong" xfId="1823"/>
    <cellStyle name="Tốt" xfId="1827"/>
    <cellStyle name="Total 2" xfId="1824"/>
    <cellStyle name="Total 3" xfId="1825"/>
    <cellStyle name="Trung tính" xfId="1849"/>
    <cellStyle name="Tusental (0)_pldt" xfId="1828"/>
    <cellStyle name="Tusental_pldt" xfId="1829"/>
    <cellStyle name="ux_3_¼­¿ï-¾È»ê" xfId="1850"/>
    <cellStyle name="Valuta (0)_CALPREZZ" xfId="1851"/>
    <cellStyle name="Valuta_ PESO ELETTR." xfId="1852"/>
    <cellStyle name="Văn bản Cảnh báo" xfId="1854"/>
    <cellStyle name="Văn bản Giải thích" xfId="1855"/>
    <cellStyle name="VANG1" xfId="1853"/>
    <cellStyle name="viet" xfId="1856"/>
    <cellStyle name="viet2" xfId="1857"/>
    <cellStyle name="Vietnam 1" xfId="1858"/>
    <cellStyle name="VN new romanNormal" xfId="1859"/>
    <cellStyle name="Vn Time 13" xfId="1860"/>
    <cellStyle name="Vn Time 14" xfId="1861"/>
    <cellStyle name="VN time new roman" xfId="1862"/>
    <cellStyle name="vn_time" xfId="1863"/>
    <cellStyle name="vnbo" xfId="1864"/>
    <cellStyle name="vnhead1" xfId="1867"/>
    <cellStyle name="vnhead2" xfId="1868"/>
    <cellStyle name="vnhead3" xfId="1869"/>
    <cellStyle name="vnhead4" xfId="1870"/>
    <cellStyle name="vntxt1" xfId="1865"/>
    <cellStyle name="vntxt2" xfId="1866"/>
    <cellStyle name="Währung [0]_ALLE_ITEMS_280800_EV_NL" xfId="1871"/>
    <cellStyle name="Währung_AKE_100N" xfId="1872"/>
    <cellStyle name="Walutowy [0]_Invoices2001Slovakia" xfId="1873"/>
    <cellStyle name="Walutowy_Invoices2001Slovakia" xfId="1874"/>
    <cellStyle name="Warning Text 2" xfId="1875"/>
    <cellStyle name="Worksheet" xfId="1876"/>
    <cellStyle name="xã Hộ Độ" xfId="1877"/>
    <cellStyle name="xan1" xfId="1878"/>
    <cellStyle name="Xấu" xfId="1879"/>
    <cellStyle name="xuan" xfId="1880"/>
    <cellStyle name="Ý kh¸c_B¶ng 1 (2)" xfId="1881"/>
    <cellStyle name=" [0.00]_ Att. 1- Cover" xfId="1882"/>
    <cellStyle name="_ Att. 1- Cover" xfId="1883"/>
    <cellStyle name="?_ Att. 1- Cover" xfId="1884"/>
    <cellStyle name="똿뗦먛귟 [0.00]_PRODUCT DETAIL Q1" xfId="1885"/>
    <cellStyle name="똿뗦먛귟_PRODUCT DETAIL Q1" xfId="1886"/>
    <cellStyle name="믅됞 [0.00]_PRODUCT DETAIL Q1" xfId="1887"/>
    <cellStyle name="믅됞_PRODUCT DETAIL Q1" xfId="1888"/>
    <cellStyle name="백분율_95" xfId="1889"/>
    <cellStyle name="뷭?_BOOKSHIP" xfId="1890"/>
    <cellStyle name="안건회계법인" xfId="1891"/>
    <cellStyle name="콤맀_Sheet1_총괄표 (수출입) (2)" xfId="1892"/>
    <cellStyle name="콤마 [ - 유형1" xfId="1893"/>
    <cellStyle name="콤마 [ - 유형2" xfId="1894"/>
    <cellStyle name="콤마 [ - 유형3" xfId="1895"/>
    <cellStyle name="콤마 [ - 유형4" xfId="1896"/>
    <cellStyle name="콤마 [ - 유형5" xfId="1897"/>
    <cellStyle name="콤마 [ - 유형6" xfId="1898"/>
    <cellStyle name="콤마 [ - 유형7" xfId="1899"/>
    <cellStyle name="콤마 [ - 유형8" xfId="1900"/>
    <cellStyle name="콤마 [0]_ 비목별 월별기술 " xfId="1901"/>
    <cellStyle name="콤마_ 비목별 월별기술 " xfId="1902"/>
    <cellStyle name="통화 [0]_1" xfId="1903"/>
    <cellStyle name="통화_1" xfId="1904"/>
    <cellStyle name="표섀_변경(최종)" xfId="1905"/>
    <cellStyle name="표준_ 97년 경영분석(안)" xfId="1906"/>
    <cellStyle name="一般_00Q3902REV.1" xfId="1907"/>
    <cellStyle name="千分位[0]_00Q3902REV.1" xfId="1908"/>
    <cellStyle name="千分位_00Q3902REV.1" xfId="1909"/>
    <cellStyle name="桁区切り [0.00]_3_RawWaterTrans" xfId="1910"/>
    <cellStyle name="桁区切り_BE-BQ" xfId="1911"/>
    <cellStyle name="標準_(A1)BOQ " xfId="1912"/>
    <cellStyle name="貨幣 [0]_00Q3902REV.1" xfId="1913"/>
    <cellStyle name="貨幣[0]_BRE" xfId="1914"/>
    <cellStyle name="貨幣_00Q3902REV.1" xfId="1915"/>
    <cellStyle name="超連結_Book1" xfId="1916"/>
    <cellStyle name="通貨 [0.00]_BE-BQ" xfId="1917"/>
    <cellStyle name="通貨_BE-BQ" xfId="1918"/>
    <cellStyle name="隨後的超連結_Book1" xfId="191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2"/>
  <sheetViews>
    <sheetView workbookViewId="0">
      <pane xSplit="2" ySplit="6" topLeftCell="C13" activePane="bottomRight" state="frozen"/>
      <selection pane="topRight" activeCell="C1" sqref="C1"/>
      <selection pane="bottomLeft" activeCell="A7" sqref="A7"/>
      <selection pane="bottomRight" activeCell="G23" sqref="G23"/>
    </sheetView>
  </sheetViews>
  <sheetFormatPr defaultColWidth="9.06640625" defaultRowHeight="13.15"/>
  <cols>
    <col min="1" max="1" width="4.265625" style="84" customWidth="1"/>
    <col min="2" max="2" width="10.6640625" style="84" customWidth="1"/>
    <col min="3" max="10" width="6.06640625" style="84" customWidth="1"/>
    <col min="11" max="11" width="79.265625" style="84" customWidth="1"/>
    <col min="12" max="12" width="7.265625" style="84" hidden="1" customWidth="1"/>
    <col min="13" max="21" width="5.86328125" style="84" hidden="1" customWidth="1"/>
    <col min="22" max="22" width="7.86328125" style="84" hidden="1" customWidth="1"/>
    <col min="23" max="23" width="9.06640625" style="84" hidden="1" customWidth="1"/>
    <col min="24" max="25" width="0" style="84" hidden="1" customWidth="1"/>
    <col min="26" max="16384" width="9.06640625" style="84"/>
  </cols>
  <sheetData>
    <row r="1" spans="1:24" ht="21.4" customHeight="1">
      <c r="A1" s="182" t="s">
        <v>160</v>
      </c>
      <c r="B1" s="182"/>
      <c r="C1" s="182"/>
      <c r="D1" s="182"/>
      <c r="E1" s="182"/>
      <c r="F1" s="182"/>
      <c r="G1" s="182"/>
      <c r="H1" s="182"/>
      <c r="I1" s="182"/>
      <c r="J1" s="182"/>
      <c r="K1" s="182"/>
      <c r="L1" s="182"/>
      <c r="M1" s="182"/>
      <c r="N1" s="182"/>
      <c r="O1" s="182"/>
      <c r="P1" s="182"/>
      <c r="Q1" s="182"/>
      <c r="R1" s="182"/>
      <c r="S1" s="182"/>
      <c r="T1" s="182"/>
      <c r="U1" s="182"/>
      <c r="V1" s="182"/>
    </row>
    <row r="2" spans="1:24" ht="12.75" customHeight="1">
      <c r="A2" s="85"/>
      <c r="B2" s="86"/>
      <c r="C2" s="87"/>
      <c r="D2" s="88"/>
      <c r="E2" s="88"/>
      <c r="F2" s="88"/>
      <c r="G2" s="87"/>
      <c r="H2" s="88"/>
      <c r="I2" s="88"/>
      <c r="J2" s="88"/>
      <c r="K2" s="88"/>
      <c r="L2" s="85"/>
      <c r="M2" s="85"/>
    </row>
    <row r="3" spans="1:24" hidden="1">
      <c r="A3" s="85"/>
      <c r="B3" s="86"/>
      <c r="C3" s="87"/>
      <c r="D3" s="88"/>
      <c r="E3" s="88"/>
      <c r="F3" s="88"/>
      <c r="G3" s="87"/>
      <c r="H3" s="88"/>
      <c r="I3" s="88"/>
      <c r="J3" s="88"/>
      <c r="K3" s="88"/>
      <c r="L3" s="85"/>
      <c r="M3" s="85"/>
    </row>
    <row r="4" spans="1:24" ht="22.5" customHeight="1">
      <c r="A4" s="190" t="s">
        <v>0</v>
      </c>
      <c r="B4" s="190" t="s">
        <v>4</v>
      </c>
      <c r="C4" s="183" t="s">
        <v>135</v>
      </c>
      <c r="D4" s="183"/>
      <c r="E4" s="183"/>
      <c r="F4" s="183"/>
      <c r="G4" s="183"/>
      <c r="H4" s="183"/>
      <c r="I4" s="183"/>
      <c r="J4" s="183"/>
      <c r="K4" s="183"/>
      <c r="L4" s="183"/>
      <c r="M4" s="183"/>
      <c r="N4" s="183" t="s">
        <v>107</v>
      </c>
      <c r="O4" s="183"/>
      <c r="P4" s="183"/>
      <c r="Q4" s="183"/>
      <c r="R4" s="183"/>
      <c r="S4" s="183"/>
      <c r="T4" s="183"/>
      <c r="U4" s="183"/>
      <c r="V4" s="184" t="s">
        <v>97</v>
      </c>
    </row>
    <row r="5" spans="1:24" ht="32.549999999999997" customHeight="1">
      <c r="A5" s="190"/>
      <c r="B5" s="190"/>
      <c r="C5" s="185" t="s">
        <v>6</v>
      </c>
      <c r="D5" s="185"/>
      <c r="E5" s="185"/>
      <c r="F5" s="185"/>
      <c r="G5" s="189" t="s">
        <v>104</v>
      </c>
      <c r="H5" s="189"/>
      <c r="I5" s="189"/>
      <c r="J5" s="189"/>
      <c r="K5" s="184" t="s">
        <v>106</v>
      </c>
      <c r="L5" s="184" t="s">
        <v>5</v>
      </c>
      <c r="M5" s="184" t="s">
        <v>97</v>
      </c>
      <c r="N5" s="185" t="s">
        <v>6</v>
      </c>
      <c r="O5" s="185"/>
      <c r="P5" s="185"/>
      <c r="Q5" s="185"/>
      <c r="R5" s="186" t="s">
        <v>104</v>
      </c>
      <c r="S5" s="187"/>
      <c r="T5" s="187"/>
      <c r="U5" s="188"/>
      <c r="V5" s="184"/>
    </row>
    <row r="6" spans="1:24" ht="28.05" customHeight="1">
      <c r="A6" s="190"/>
      <c r="B6" s="190"/>
      <c r="C6" s="53" t="s">
        <v>3</v>
      </c>
      <c r="D6" s="147" t="s">
        <v>7</v>
      </c>
      <c r="E6" s="54" t="s">
        <v>8</v>
      </c>
      <c r="F6" s="54" t="s">
        <v>9</v>
      </c>
      <c r="G6" s="53" t="s">
        <v>3</v>
      </c>
      <c r="H6" s="147" t="s">
        <v>7</v>
      </c>
      <c r="I6" s="54" t="s">
        <v>8</v>
      </c>
      <c r="J6" s="54" t="s">
        <v>9</v>
      </c>
      <c r="K6" s="184"/>
      <c r="L6" s="184"/>
      <c r="M6" s="184"/>
      <c r="N6" s="53" t="s">
        <v>3</v>
      </c>
      <c r="O6" s="147" t="s">
        <v>7</v>
      </c>
      <c r="P6" s="54" t="s">
        <v>8</v>
      </c>
      <c r="Q6" s="54" t="s">
        <v>9</v>
      </c>
      <c r="R6" s="53" t="s">
        <v>3</v>
      </c>
      <c r="S6" s="147" t="s">
        <v>7</v>
      </c>
      <c r="T6" s="54" t="s">
        <v>8</v>
      </c>
      <c r="U6" s="54" t="s">
        <v>9</v>
      </c>
      <c r="V6" s="184"/>
    </row>
    <row r="7" spans="1:24" ht="24" customHeight="1">
      <c r="A7" s="131">
        <v>1</v>
      </c>
      <c r="B7" s="45" t="s">
        <v>23</v>
      </c>
      <c r="C7" s="55">
        <f t="shared" ref="C7:C19" si="0">D7+E7+F7</f>
        <v>24</v>
      </c>
      <c r="D7" s="130">
        <v>0</v>
      </c>
      <c r="E7" s="130">
        <v>0</v>
      </c>
      <c r="F7" s="130">
        <v>24</v>
      </c>
      <c r="G7" s="55">
        <f t="shared" ref="G7:G19" si="1">H7+I7+J7</f>
        <v>7</v>
      </c>
      <c r="H7" s="130">
        <v>0</v>
      </c>
      <c r="I7" s="130">
        <v>0</v>
      </c>
      <c r="J7" s="130">
        <v>7</v>
      </c>
      <c r="K7" s="152"/>
      <c r="L7" s="132">
        <v>8421</v>
      </c>
      <c r="M7" s="133">
        <f t="shared" ref="M7:M19" si="2">C7/L7*100</f>
        <v>0.28500178126113285</v>
      </c>
      <c r="N7" s="134">
        <f>O7+P7+Q7</f>
        <v>553</v>
      </c>
      <c r="O7" s="134">
        <v>45</v>
      </c>
      <c r="P7" s="134">
        <v>33</v>
      </c>
      <c r="Q7" s="134">
        <v>475</v>
      </c>
      <c r="R7" s="134">
        <f t="shared" ref="R7:R19" si="3">S7+T7+U7</f>
        <v>108</v>
      </c>
      <c r="S7" s="134">
        <v>26</v>
      </c>
      <c r="T7" s="134">
        <v>13</v>
      </c>
      <c r="U7" s="134">
        <v>69</v>
      </c>
      <c r="V7" s="135">
        <f t="shared" ref="V7:V19" si="4">N7/L7*100</f>
        <v>6.5669160432252696</v>
      </c>
      <c r="W7" s="84">
        <v>4</v>
      </c>
      <c r="X7" s="84">
        <v>5</v>
      </c>
    </row>
    <row r="8" spans="1:24" ht="26.25">
      <c r="A8" s="131">
        <v>2</v>
      </c>
      <c r="B8" s="45" t="s">
        <v>12</v>
      </c>
      <c r="C8" s="55">
        <f t="shared" si="0"/>
        <v>33</v>
      </c>
      <c r="D8" s="130">
        <v>1</v>
      </c>
      <c r="E8" s="130">
        <v>0</v>
      </c>
      <c r="F8" s="130">
        <v>32</v>
      </c>
      <c r="G8" s="55">
        <f t="shared" si="1"/>
        <v>33</v>
      </c>
      <c r="H8" s="153">
        <v>1</v>
      </c>
      <c r="I8" s="153">
        <v>0</v>
      </c>
      <c r="J8" s="153">
        <v>32</v>
      </c>
      <c r="K8" s="152" t="s">
        <v>141</v>
      </c>
      <c r="L8" s="132">
        <v>28319</v>
      </c>
      <c r="M8" s="133">
        <f t="shared" si="2"/>
        <v>0.11652953847240369</v>
      </c>
      <c r="N8" s="134">
        <f>O8+P8+Q8</f>
        <v>3234</v>
      </c>
      <c r="O8" s="134">
        <v>114</v>
      </c>
      <c r="P8" s="134">
        <v>211</v>
      </c>
      <c r="Q8" s="134">
        <v>2909</v>
      </c>
      <c r="R8" s="134">
        <f t="shared" si="3"/>
        <v>3144</v>
      </c>
      <c r="S8" s="134">
        <v>113</v>
      </c>
      <c r="T8" s="134">
        <v>211</v>
      </c>
      <c r="U8" s="134">
        <v>2820</v>
      </c>
      <c r="V8" s="135">
        <f t="shared" si="4"/>
        <v>11.419894770295562</v>
      </c>
      <c r="W8" s="84">
        <v>18</v>
      </c>
      <c r="X8" s="84">
        <v>13</v>
      </c>
    </row>
    <row r="9" spans="1:24" ht="24" customHeight="1">
      <c r="A9" s="131">
        <v>3</v>
      </c>
      <c r="B9" s="45" t="s">
        <v>15</v>
      </c>
      <c r="C9" s="55">
        <f t="shared" si="0"/>
        <v>17</v>
      </c>
      <c r="D9" s="130">
        <v>2</v>
      </c>
      <c r="E9" s="130">
        <v>8</v>
      </c>
      <c r="F9" s="130">
        <v>7</v>
      </c>
      <c r="G9" s="55">
        <f t="shared" si="1"/>
        <v>1</v>
      </c>
      <c r="H9" s="130">
        <v>1</v>
      </c>
      <c r="I9" s="130">
        <v>0</v>
      </c>
      <c r="J9" s="130">
        <v>0</v>
      </c>
      <c r="K9" s="152" t="s">
        <v>138</v>
      </c>
      <c r="L9" s="132">
        <v>29925</v>
      </c>
      <c r="M9" s="133">
        <f t="shared" si="2"/>
        <v>5.680868838763576E-2</v>
      </c>
      <c r="N9" s="134">
        <f>O9+P9+Q9</f>
        <v>1444</v>
      </c>
      <c r="O9" s="134">
        <v>193</v>
      </c>
      <c r="P9" s="134">
        <v>290</v>
      </c>
      <c r="Q9" s="134">
        <v>961</v>
      </c>
      <c r="R9" s="134">
        <f t="shared" si="3"/>
        <v>846</v>
      </c>
      <c r="S9" s="134">
        <v>106</v>
      </c>
      <c r="T9" s="134">
        <v>137</v>
      </c>
      <c r="U9" s="134">
        <v>603</v>
      </c>
      <c r="V9" s="135">
        <f t="shared" si="4"/>
        <v>4.825396825396826</v>
      </c>
      <c r="W9" s="84">
        <v>13</v>
      </c>
      <c r="X9" s="84">
        <v>10</v>
      </c>
    </row>
    <row r="10" spans="1:24" ht="39.4">
      <c r="A10" s="131">
        <v>4</v>
      </c>
      <c r="B10" s="45" t="s">
        <v>19</v>
      </c>
      <c r="C10" s="55">
        <f t="shared" si="0"/>
        <v>23</v>
      </c>
      <c r="D10" s="130">
        <v>1</v>
      </c>
      <c r="E10" s="130">
        <v>2</v>
      </c>
      <c r="F10" s="130">
        <v>20</v>
      </c>
      <c r="G10" s="55">
        <f t="shared" si="1"/>
        <v>23</v>
      </c>
      <c r="H10" s="130">
        <v>1</v>
      </c>
      <c r="I10" s="130">
        <v>2</v>
      </c>
      <c r="J10" s="130">
        <v>20</v>
      </c>
      <c r="K10" s="152" t="s">
        <v>145</v>
      </c>
      <c r="L10" s="132">
        <v>31456</v>
      </c>
      <c r="M10" s="133">
        <f t="shared" si="2"/>
        <v>7.3118006103763983E-2</v>
      </c>
      <c r="N10" s="134">
        <f>O10+P10+Q10</f>
        <v>2518</v>
      </c>
      <c r="O10" s="134">
        <v>155</v>
      </c>
      <c r="P10" s="134">
        <v>250</v>
      </c>
      <c r="Q10" s="134">
        <v>2113</v>
      </c>
      <c r="R10" s="134">
        <f t="shared" si="3"/>
        <v>1932</v>
      </c>
      <c r="S10" s="134">
        <v>132</v>
      </c>
      <c r="T10" s="134">
        <v>167</v>
      </c>
      <c r="U10" s="134">
        <v>1633</v>
      </c>
      <c r="V10" s="135">
        <f t="shared" si="4"/>
        <v>8.0048321464903349</v>
      </c>
      <c r="W10" s="84">
        <v>23</v>
      </c>
      <c r="X10" s="84">
        <v>16</v>
      </c>
    </row>
    <row r="11" spans="1:24" ht="26.25">
      <c r="A11" s="131">
        <v>5</v>
      </c>
      <c r="B11" s="45" t="s">
        <v>17</v>
      </c>
      <c r="C11" s="55">
        <f t="shared" si="0"/>
        <v>30</v>
      </c>
      <c r="D11" s="130">
        <v>5</v>
      </c>
      <c r="E11" s="130">
        <v>4</v>
      </c>
      <c r="F11" s="130">
        <v>21</v>
      </c>
      <c r="G11" s="55">
        <f t="shared" si="1"/>
        <v>26</v>
      </c>
      <c r="H11" s="130">
        <v>2</v>
      </c>
      <c r="I11" s="130">
        <v>4</v>
      </c>
      <c r="J11" s="130">
        <v>20</v>
      </c>
      <c r="K11" s="152" t="s">
        <v>131</v>
      </c>
      <c r="L11" s="132">
        <v>36622</v>
      </c>
      <c r="M11" s="133">
        <f t="shared" si="2"/>
        <v>8.1917972803233041E-2</v>
      </c>
      <c r="N11" s="134">
        <f>O11+P11+Q11</f>
        <v>1463</v>
      </c>
      <c r="O11" s="134">
        <v>234</v>
      </c>
      <c r="P11" s="134">
        <v>163</v>
      </c>
      <c r="Q11" s="134">
        <v>1066</v>
      </c>
      <c r="R11" s="134">
        <f t="shared" si="3"/>
        <v>1221</v>
      </c>
      <c r="S11" s="134">
        <v>213</v>
      </c>
      <c r="T11" s="134">
        <v>130</v>
      </c>
      <c r="U11" s="134">
        <v>878</v>
      </c>
      <c r="V11" s="135">
        <f t="shared" si="4"/>
        <v>3.9948664737043309</v>
      </c>
      <c r="W11" s="84">
        <v>23</v>
      </c>
      <c r="X11" s="84">
        <v>14</v>
      </c>
    </row>
    <row r="12" spans="1:24" ht="26.25">
      <c r="A12" s="131">
        <v>6</v>
      </c>
      <c r="B12" s="45" t="s">
        <v>21</v>
      </c>
      <c r="C12" s="55">
        <f t="shared" si="0"/>
        <v>14</v>
      </c>
      <c r="D12" s="130">
        <v>3</v>
      </c>
      <c r="E12" s="130">
        <v>2</v>
      </c>
      <c r="F12" s="130">
        <v>9</v>
      </c>
      <c r="G12" s="55">
        <f t="shared" si="1"/>
        <v>9</v>
      </c>
      <c r="H12" s="130">
        <v>2</v>
      </c>
      <c r="I12" s="130">
        <v>2</v>
      </c>
      <c r="J12" s="130">
        <v>5</v>
      </c>
      <c r="K12" s="154" t="s">
        <v>154</v>
      </c>
      <c r="L12" s="132">
        <v>35611</v>
      </c>
      <c r="M12" s="133">
        <f t="shared" si="2"/>
        <v>3.9313695206537311E-2</v>
      </c>
      <c r="N12" s="134">
        <v>1232</v>
      </c>
      <c r="O12" s="134">
        <v>167</v>
      </c>
      <c r="P12" s="134">
        <v>218</v>
      </c>
      <c r="Q12" s="134">
        <v>940</v>
      </c>
      <c r="R12" s="134">
        <f t="shared" si="3"/>
        <v>909</v>
      </c>
      <c r="S12" s="134">
        <v>138</v>
      </c>
      <c r="T12" s="134">
        <v>169</v>
      </c>
      <c r="U12" s="134">
        <v>602</v>
      </c>
      <c r="V12" s="135">
        <f t="shared" si="4"/>
        <v>3.4596051781752832</v>
      </c>
      <c r="W12" s="84">
        <v>20</v>
      </c>
      <c r="X12" s="84">
        <v>18</v>
      </c>
    </row>
    <row r="13" spans="1:24" ht="26.25">
      <c r="A13" s="131">
        <v>7</v>
      </c>
      <c r="B13" s="45" t="s">
        <v>18</v>
      </c>
      <c r="C13" s="55">
        <f t="shared" si="0"/>
        <v>38</v>
      </c>
      <c r="D13" s="130">
        <v>0</v>
      </c>
      <c r="E13" s="130">
        <v>1</v>
      </c>
      <c r="F13" s="130">
        <v>37</v>
      </c>
      <c r="G13" s="55">
        <f t="shared" si="1"/>
        <v>18</v>
      </c>
      <c r="H13" s="130">
        <v>0</v>
      </c>
      <c r="I13" s="130">
        <v>0</v>
      </c>
      <c r="J13" s="130">
        <v>18</v>
      </c>
      <c r="K13" s="152" t="s">
        <v>147</v>
      </c>
      <c r="L13" s="132">
        <v>31324</v>
      </c>
      <c r="M13" s="133">
        <f t="shared" si="2"/>
        <v>0.12131273145192184</v>
      </c>
      <c r="N13" s="134">
        <f t="shared" ref="N13:N19" si="5">O13+P13+Q13</f>
        <v>1406</v>
      </c>
      <c r="O13" s="134">
        <v>89</v>
      </c>
      <c r="P13" s="134">
        <v>126</v>
      </c>
      <c r="Q13" s="134">
        <v>1191</v>
      </c>
      <c r="R13" s="134">
        <f t="shared" si="3"/>
        <v>1119</v>
      </c>
      <c r="S13" s="134">
        <v>62</v>
      </c>
      <c r="T13" s="134">
        <v>89</v>
      </c>
      <c r="U13" s="134">
        <v>968</v>
      </c>
      <c r="V13" s="135">
        <f t="shared" si="4"/>
        <v>4.4885710637211087</v>
      </c>
      <c r="W13" s="84">
        <v>19</v>
      </c>
      <c r="X13" s="84">
        <v>12</v>
      </c>
    </row>
    <row r="14" spans="1:24" s="162" customFormat="1" ht="26.25">
      <c r="A14" s="155">
        <v>8</v>
      </c>
      <c r="B14" s="156" t="s">
        <v>13</v>
      </c>
      <c r="C14" s="56">
        <f t="shared" si="0"/>
        <v>4</v>
      </c>
      <c r="D14" s="157">
        <v>0</v>
      </c>
      <c r="E14" s="157">
        <v>1</v>
      </c>
      <c r="F14" s="157">
        <v>3</v>
      </c>
      <c r="G14" s="56">
        <f t="shared" si="1"/>
        <v>4</v>
      </c>
      <c r="H14" s="157">
        <v>0</v>
      </c>
      <c r="I14" s="157">
        <v>1</v>
      </c>
      <c r="J14" s="157">
        <v>3</v>
      </c>
      <c r="K14" s="158" t="s">
        <v>136</v>
      </c>
      <c r="L14" s="159">
        <v>31750</v>
      </c>
      <c r="M14" s="133">
        <f t="shared" si="2"/>
        <v>1.2598425196850394E-2</v>
      </c>
      <c r="N14" s="160">
        <f t="shared" si="5"/>
        <v>904</v>
      </c>
      <c r="O14" s="160">
        <v>61</v>
      </c>
      <c r="P14" s="160">
        <v>111</v>
      </c>
      <c r="Q14" s="160">
        <v>732</v>
      </c>
      <c r="R14" s="160">
        <v>704</v>
      </c>
      <c r="S14" s="160">
        <v>55</v>
      </c>
      <c r="T14" s="160">
        <v>91</v>
      </c>
      <c r="U14" s="160">
        <v>576</v>
      </c>
      <c r="V14" s="161">
        <f t="shared" si="4"/>
        <v>2.8472440944881892</v>
      </c>
      <c r="W14" s="162">
        <v>15</v>
      </c>
      <c r="X14" s="162">
        <v>16</v>
      </c>
    </row>
    <row r="15" spans="1:24" ht="26.25">
      <c r="A15" s="131">
        <v>9</v>
      </c>
      <c r="B15" s="45" t="s">
        <v>16</v>
      </c>
      <c r="C15" s="55">
        <f t="shared" si="0"/>
        <v>10</v>
      </c>
      <c r="D15" s="130">
        <v>3</v>
      </c>
      <c r="E15" s="130">
        <v>2</v>
      </c>
      <c r="F15" s="130">
        <v>5</v>
      </c>
      <c r="G15" s="55">
        <f t="shared" si="1"/>
        <v>8</v>
      </c>
      <c r="H15" s="130">
        <v>1</v>
      </c>
      <c r="I15" s="130">
        <v>2</v>
      </c>
      <c r="J15" s="130">
        <v>5</v>
      </c>
      <c r="K15" s="152" t="s">
        <v>151</v>
      </c>
      <c r="L15" s="132">
        <v>23920</v>
      </c>
      <c r="M15" s="133">
        <f t="shared" si="2"/>
        <v>4.1806020066889632E-2</v>
      </c>
      <c r="N15" s="134">
        <f t="shared" si="5"/>
        <v>716</v>
      </c>
      <c r="O15" s="134">
        <v>104</v>
      </c>
      <c r="P15" s="134">
        <v>118</v>
      </c>
      <c r="Q15" s="134">
        <v>494</v>
      </c>
      <c r="R15" s="134">
        <f t="shared" si="3"/>
        <v>585</v>
      </c>
      <c r="S15" s="134">
        <v>83</v>
      </c>
      <c r="T15" s="134">
        <v>81</v>
      </c>
      <c r="U15" s="134">
        <v>421</v>
      </c>
      <c r="V15" s="135">
        <f t="shared" si="4"/>
        <v>2.9933110367892977</v>
      </c>
      <c r="W15" s="84">
        <v>13</v>
      </c>
      <c r="X15" s="84">
        <v>12</v>
      </c>
    </row>
    <row r="16" spans="1:24" ht="24" customHeight="1">
      <c r="A16" s="131">
        <v>10</v>
      </c>
      <c r="B16" s="45" t="s">
        <v>14</v>
      </c>
      <c r="C16" s="55">
        <f t="shared" si="0"/>
        <v>7</v>
      </c>
      <c r="D16" s="130">
        <v>1</v>
      </c>
      <c r="E16" s="130">
        <v>2</v>
      </c>
      <c r="F16" s="130">
        <v>4</v>
      </c>
      <c r="G16" s="55">
        <f t="shared" si="1"/>
        <v>4</v>
      </c>
      <c r="H16" s="130">
        <v>0</v>
      </c>
      <c r="I16" s="130">
        <v>1</v>
      </c>
      <c r="J16" s="130">
        <v>3</v>
      </c>
      <c r="K16" s="146" t="s">
        <v>118</v>
      </c>
      <c r="L16" s="132">
        <v>22035</v>
      </c>
      <c r="M16" s="133">
        <f t="shared" si="2"/>
        <v>3.1767642387111411E-2</v>
      </c>
      <c r="N16" s="134">
        <f t="shared" si="5"/>
        <v>583</v>
      </c>
      <c r="O16" s="134">
        <v>129</v>
      </c>
      <c r="P16" s="134">
        <v>144</v>
      </c>
      <c r="Q16" s="134">
        <v>310</v>
      </c>
      <c r="R16" s="134">
        <f t="shared" si="3"/>
        <v>389</v>
      </c>
      <c r="S16" s="134">
        <v>57</v>
      </c>
      <c r="T16" s="134">
        <v>102</v>
      </c>
      <c r="U16" s="134">
        <v>230</v>
      </c>
      <c r="V16" s="135">
        <f t="shared" si="4"/>
        <v>2.6457907873837079</v>
      </c>
      <c r="W16" s="84">
        <v>11</v>
      </c>
      <c r="X16" s="84">
        <v>13</v>
      </c>
    </row>
    <row r="17" spans="1:24" ht="24" customHeight="1">
      <c r="A17" s="131">
        <v>11</v>
      </c>
      <c r="B17" s="45" t="s">
        <v>11</v>
      </c>
      <c r="C17" s="55">
        <f t="shared" si="0"/>
        <v>20</v>
      </c>
      <c r="D17" s="130">
        <v>1</v>
      </c>
      <c r="E17" s="130">
        <v>14</v>
      </c>
      <c r="F17" s="130">
        <v>5</v>
      </c>
      <c r="G17" s="55">
        <f t="shared" si="1"/>
        <v>20</v>
      </c>
      <c r="H17" s="130">
        <v>1</v>
      </c>
      <c r="I17" s="130">
        <v>14</v>
      </c>
      <c r="J17" s="130">
        <v>5</v>
      </c>
      <c r="K17" s="152" t="s">
        <v>158</v>
      </c>
      <c r="L17" s="132">
        <v>7542</v>
      </c>
      <c r="M17" s="133">
        <f t="shared" si="2"/>
        <v>0.26518164942985945</v>
      </c>
      <c r="N17" s="134">
        <f t="shared" si="5"/>
        <v>1845</v>
      </c>
      <c r="O17" s="134">
        <v>84</v>
      </c>
      <c r="P17" s="134">
        <v>165</v>
      </c>
      <c r="Q17" s="134">
        <v>1596</v>
      </c>
      <c r="R17" s="134">
        <f t="shared" si="3"/>
        <v>1740</v>
      </c>
      <c r="S17" s="134">
        <v>83</v>
      </c>
      <c r="T17" s="134">
        <v>136</v>
      </c>
      <c r="U17" s="134">
        <v>1521</v>
      </c>
      <c r="V17" s="135">
        <f t="shared" si="4"/>
        <v>24.463007159904535</v>
      </c>
      <c r="W17" s="84">
        <v>11</v>
      </c>
      <c r="X17" s="84">
        <v>11</v>
      </c>
    </row>
    <row r="18" spans="1:24" ht="24" customHeight="1">
      <c r="A18" s="131">
        <v>12</v>
      </c>
      <c r="B18" s="45" t="s">
        <v>10</v>
      </c>
      <c r="C18" s="55">
        <f t="shared" si="0"/>
        <v>2</v>
      </c>
      <c r="D18" s="163">
        <v>0</v>
      </c>
      <c r="E18" s="163">
        <v>0</v>
      </c>
      <c r="F18" s="163">
        <v>2</v>
      </c>
      <c r="G18" s="55">
        <f t="shared" si="1"/>
        <v>0</v>
      </c>
      <c r="H18" s="130">
        <v>0</v>
      </c>
      <c r="I18" s="130">
        <v>0</v>
      </c>
      <c r="J18" s="130">
        <v>0</v>
      </c>
      <c r="K18" s="152" t="s">
        <v>157</v>
      </c>
      <c r="L18" s="132">
        <v>7906</v>
      </c>
      <c r="M18" s="133">
        <f t="shared" si="2"/>
        <v>2.5297242600556536E-2</v>
      </c>
      <c r="N18" s="134">
        <f t="shared" si="5"/>
        <v>251</v>
      </c>
      <c r="O18" s="134">
        <v>19</v>
      </c>
      <c r="P18" s="134">
        <v>32</v>
      </c>
      <c r="Q18" s="134">
        <v>200</v>
      </c>
      <c r="R18" s="134">
        <f t="shared" si="3"/>
        <v>125</v>
      </c>
      <c r="S18" s="134">
        <v>15</v>
      </c>
      <c r="T18" s="134">
        <v>20</v>
      </c>
      <c r="U18" s="134">
        <v>90</v>
      </c>
      <c r="V18" s="135">
        <f t="shared" si="4"/>
        <v>3.1748039463698459</v>
      </c>
      <c r="W18" s="84">
        <v>5</v>
      </c>
      <c r="X18" s="84">
        <v>5</v>
      </c>
    </row>
    <row r="19" spans="1:24" ht="24" customHeight="1">
      <c r="A19" s="131">
        <v>13</v>
      </c>
      <c r="B19" s="45" t="s">
        <v>20</v>
      </c>
      <c r="C19" s="55">
        <f t="shared" si="0"/>
        <v>1</v>
      </c>
      <c r="D19" s="130">
        <v>0</v>
      </c>
      <c r="E19" s="130">
        <v>1</v>
      </c>
      <c r="F19" s="130">
        <v>0</v>
      </c>
      <c r="G19" s="55">
        <f t="shared" si="1"/>
        <v>0</v>
      </c>
      <c r="H19" s="130">
        <v>0</v>
      </c>
      <c r="I19" s="130">
        <v>0</v>
      </c>
      <c r="J19" s="130">
        <v>0</v>
      </c>
      <c r="K19" s="152"/>
      <c r="L19" s="132">
        <v>1185</v>
      </c>
      <c r="M19" s="133">
        <f t="shared" si="2"/>
        <v>8.4388185654008435E-2</v>
      </c>
      <c r="N19" s="134">
        <f t="shared" si="5"/>
        <v>28</v>
      </c>
      <c r="O19" s="134">
        <v>2</v>
      </c>
      <c r="P19" s="134">
        <v>10</v>
      </c>
      <c r="Q19" s="134">
        <v>16</v>
      </c>
      <c r="R19" s="134">
        <f t="shared" si="3"/>
        <v>16</v>
      </c>
      <c r="S19" s="134">
        <v>2</v>
      </c>
      <c r="T19" s="134">
        <v>6</v>
      </c>
      <c r="U19" s="134">
        <v>8</v>
      </c>
      <c r="V19" s="135">
        <f t="shared" si="4"/>
        <v>2.3628691983122363</v>
      </c>
      <c r="W19" s="84">
        <v>1</v>
      </c>
      <c r="X19" s="84">
        <v>1</v>
      </c>
    </row>
    <row r="20" spans="1:24" ht="24" customHeight="1">
      <c r="A20" s="191" t="s">
        <v>1</v>
      </c>
      <c r="B20" s="192"/>
      <c r="C20" s="55">
        <f t="shared" ref="C20" si="6">D20+E20+F20</f>
        <v>223</v>
      </c>
      <c r="D20" s="55">
        <f>SUM(D7:D19)</f>
        <v>17</v>
      </c>
      <c r="E20" s="55">
        <f>SUM(E7:E19)</f>
        <v>37</v>
      </c>
      <c r="F20" s="55">
        <f>SUM(F7:F19)</f>
        <v>169</v>
      </c>
      <c r="G20" s="55">
        <f t="shared" ref="G20" si="7">H20+I20+J20</f>
        <v>153</v>
      </c>
      <c r="H20" s="55">
        <f>SUM(H7:H19)</f>
        <v>9</v>
      </c>
      <c r="I20" s="55">
        <f>SUM(I7:I19)</f>
        <v>26</v>
      </c>
      <c r="J20" s="55">
        <f>SUM(J7:J19)</f>
        <v>118</v>
      </c>
      <c r="K20" s="71" t="s">
        <v>130</v>
      </c>
      <c r="L20" s="56">
        <f>SUM(L7:L19)</f>
        <v>296016</v>
      </c>
      <c r="M20" s="89">
        <f t="shared" ref="M20" si="8">C20/L20*100</f>
        <v>7.5333765742392297E-2</v>
      </c>
      <c r="N20" s="117">
        <f t="shared" ref="N20" si="9">O20+P20+Q20</f>
        <v>16270</v>
      </c>
      <c r="O20" s="117">
        <f>SUM(O7:O19)</f>
        <v>1396</v>
      </c>
      <c r="P20" s="117">
        <f t="shared" ref="P20:U20" si="10">SUM(P7:P19)</f>
        <v>1871</v>
      </c>
      <c r="Q20" s="117">
        <f t="shared" si="10"/>
        <v>13003</v>
      </c>
      <c r="R20" s="117">
        <f t="shared" ref="R20" si="11">S20+T20+U20</f>
        <v>12856</v>
      </c>
      <c r="S20" s="117">
        <f t="shared" si="10"/>
        <v>1085</v>
      </c>
      <c r="T20" s="117">
        <f t="shared" si="10"/>
        <v>1352</v>
      </c>
      <c r="U20" s="117">
        <f t="shared" si="10"/>
        <v>10419</v>
      </c>
      <c r="V20" s="118">
        <f t="shared" ref="V20" si="12">N20/L20*100</f>
        <v>5.4963245229987567</v>
      </c>
      <c r="W20" s="84">
        <v>182</v>
      </c>
      <c r="X20" s="84">
        <f t="shared" ref="X20" si="13">N20/W20</f>
        <v>89.395604395604394</v>
      </c>
    </row>
    <row r="21" spans="1:24" ht="31.5" customHeight="1">
      <c r="A21" s="193" t="s">
        <v>110</v>
      </c>
      <c r="B21" s="193"/>
      <c r="C21" s="193"/>
      <c r="D21" s="193"/>
      <c r="E21" s="193"/>
      <c r="F21" s="193"/>
      <c r="G21" s="193"/>
      <c r="H21" s="193"/>
      <c r="I21" s="193"/>
      <c r="J21" s="193"/>
      <c r="K21" s="193"/>
      <c r="L21" s="85"/>
      <c r="M21" s="85"/>
    </row>
    <row r="22" spans="1:24">
      <c r="A22" s="85"/>
      <c r="B22" s="85"/>
      <c r="C22" s="87"/>
      <c r="D22" s="88"/>
      <c r="E22" s="88"/>
      <c r="F22" s="88"/>
      <c r="G22" s="87"/>
      <c r="H22" s="88"/>
      <c r="I22" s="88"/>
      <c r="J22" s="88"/>
      <c r="K22" s="88"/>
      <c r="L22" s="85"/>
      <c r="M22" s="85"/>
    </row>
  </sheetData>
  <sortState ref="A7:AL19">
    <sortCondition descending="1" ref="M7:M19"/>
  </sortState>
  <mergeCells count="15">
    <mergeCell ref="A20:B20"/>
    <mergeCell ref="A21:K21"/>
    <mergeCell ref="A1:V1"/>
    <mergeCell ref="N4:U4"/>
    <mergeCell ref="V4:V6"/>
    <mergeCell ref="N5:Q5"/>
    <mergeCell ref="R5:U5"/>
    <mergeCell ref="K5:K6"/>
    <mergeCell ref="L5:L6"/>
    <mergeCell ref="M5:M6"/>
    <mergeCell ref="C4:M4"/>
    <mergeCell ref="C5:F5"/>
    <mergeCell ref="G5:J5"/>
    <mergeCell ref="A4:A6"/>
    <mergeCell ref="B4:B6"/>
  </mergeCells>
  <pageMargins left="0.39370078740157483" right="0.21" top="0.42" bottom="0.21" header="0.31496062992125984" footer="0.2"/>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20"/>
  <sheetViews>
    <sheetView workbookViewId="0">
      <selection activeCell="I9" sqref="I9"/>
    </sheetView>
  </sheetViews>
  <sheetFormatPr defaultRowHeight="12.75"/>
  <sheetData>
    <row r="2" spans="2:15" ht="26.25">
      <c r="B2" t="s">
        <v>113</v>
      </c>
      <c r="E2" t="s">
        <v>113</v>
      </c>
      <c r="K2" s="62" t="s">
        <v>10</v>
      </c>
      <c r="L2" s="61">
        <v>6.5</v>
      </c>
      <c r="N2" s="68" t="s">
        <v>11</v>
      </c>
      <c r="O2" s="58">
        <v>2.7272727272727271</v>
      </c>
    </row>
    <row r="3" spans="2:15" ht="27.75">
      <c r="B3" s="72" t="s">
        <v>10</v>
      </c>
      <c r="C3" s="61">
        <v>0.83333333333333337</v>
      </c>
      <c r="D3" s="68" t="s">
        <v>11</v>
      </c>
      <c r="E3" s="72" t="s">
        <v>10</v>
      </c>
      <c r="F3" s="62" t="s">
        <v>10</v>
      </c>
      <c r="K3" s="62" t="s">
        <v>14</v>
      </c>
      <c r="L3" s="61">
        <v>2.1538461538461537</v>
      </c>
      <c r="N3" s="57" t="s">
        <v>19</v>
      </c>
      <c r="O3" s="58">
        <v>1.9523809523809523</v>
      </c>
    </row>
    <row r="4" spans="2:15" ht="27.75">
      <c r="B4" s="72" t="s">
        <v>15</v>
      </c>
      <c r="C4" s="61">
        <v>0.7407407407407407</v>
      </c>
      <c r="D4" s="57" t="s">
        <v>19</v>
      </c>
      <c r="E4" s="72" t="s">
        <v>15</v>
      </c>
      <c r="F4" s="62" t="s">
        <v>14</v>
      </c>
      <c r="H4" s="57" t="s">
        <v>15</v>
      </c>
      <c r="K4" s="62" t="s">
        <v>15</v>
      </c>
      <c r="L4" s="61">
        <v>1.4444444444444444</v>
      </c>
      <c r="N4" s="57" t="s">
        <v>15</v>
      </c>
      <c r="O4" s="58">
        <v>1.8235294117647058</v>
      </c>
    </row>
    <row r="5" spans="2:15" ht="14.25">
      <c r="B5" s="72" t="s">
        <v>18</v>
      </c>
      <c r="C5" s="61">
        <v>0.38095238095238093</v>
      </c>
      <c r="D5" s="57" t="s">
        <v>15</v>
      </c>
      <c r="E5" s="72" t="s">
        <v>18</v>
      </c>
      <c r="F5" s="62" t="s">
        <v>15</v>
      </c>
      <c r="K5" s="62" t="s">
        <v>18</v>
      </c>
      <c r="L5" s="61">
        <v>1.3809523809523809</v>
      </c>
      <c r="N5" s="57" t="s">
        <v>13</v>
      </c>
      <c r="O5" s="58">
        <v>0.83333333333333337</v>
      </c>
    </row>
    <row r="6" spans="2:15" ht="27.75">
      <c r="B6" s="72" t="s">
        <v>16</v>
      </c>
      <c r="C6" s="61">
        <v>0.35294117647058826</v>
      </c>
      <c r="D6" s="57" t="s">
        <v>13</v>
      </c>
      <c r="E6" s="72" t="s">
        <v>16</v>
      </c>
      <c r="F6" s="62" t="s">
        <v>18</v>
      </c>
      <c r="H6" s="57" t="s">
        <v>17</v>
      </c>
      <c r="K6" s="62" t="s">
        <v>16</v>
      </c>
      <c r="L6" s="61">
        <v>1.2941176470588236</v>
      </c>
      <c r="N6" s="57" t="s">
        <v>17</v>
      </c>
      <c r="O6" s="58">
        <v>0.8</v>
      </c>
    </row>
    <row r="7" spans="2:15" ht="27.75">
      <c r="B7" s="72" t="s">
        <v>12</v>
      </c>
      <c r="C7" s="61">
        <v>0.2857142857142857</v>
      </c>
      <c r="D7" s="57" t="s">
        <v>17</v>
      </c>
      <c r="E7" s="72" t="s">
        <v>12</v>
      </c>
      <c r="F7" s="62" t="s">
        <v>16</v>
      </c>
      <c r="H7" s="57" t="s">
        <v>18</v>
      </c>
      <c r="K7" s="62" t="s">
        <v>13</v>
      </c>
      <c r="L7" s="61">
        <v>1.2727272727272727</v>
      </c>
      <c r="N7" s="57" t="s">
        <v>18</v>
      </c>
      <c r="O7" s="58">
        <v>0.76923076923076927</v>
      </c>
    </row>
    <row r="8" spans="2:15" ht="26.25">
      <c r="B8" s="62" t="s">
        <v>17</v>
      </c>
      <c r="C8" s="61">
        <v>0.24</v>
      </c>
      <c r="D8" s="57" t="s">
        <v>18</v>
      </c>
      <c r="E8" s="62" t="s">
        <v>17</v>
      </c>
      <c r="F8" s="62" t="s">
        <v>13</v>
      </c>
      <c r="K8" s="62" t="s">
        <v>11</v>
      </c>
      <c r="L8" s="61">
        <v>1.2727272727272727</v>
      </c>
      <c r="N8" s="57" t="s">
        <v>21</v>
      </c>
      <c r="O8" s="58">
        <v>0.63636363636363635</v>
      </c>
    </row>
    <row r="9" spans="2:15" ht="27.75">
      <c r="B9" s="62" t="s">
        <v>21</v>
      </c>
      <c r="C9" s="61">
        <v>0.23333333333333334</v>
      </c>
      <c r="D9" s="57" t="s">
        <v>21</v>
      </c>
      <c r="E9" s="62" t="s">
        <v>21</v>
      </c>
      <c r="F9" s="62" t="s">
        <v>11</v>
      </c>
      <c r="K9" s="62" t="s">
        <v>17</v>
      </c>
      <c r="L9" s="61">
        <v>1.04</v>
      </c>
      <c r="N9" s="57" t="s">
        <v>12</v>
      </c>
      <c r="O9" s="58">
        <v>0.56666666666666665</v>
      </c>
    </row>
    <row r="10" spans="2:15" ht="14.25">
      <c r="B10" s="62" t="s">
        <v>14</v>
      </c>
      <c r="C10" s="61">
        <v>0.23076923076923078</v>
      </c>
      <c r="K10" s="62" t="s">
        <v>19</v>
      </c>
      <c r="L10" s="61">
        <v>0.73333333333333328</v>
      </c>
      <c r="N10" s="57" t="s">
        <v>16</v>
      </c>
      <c r="O10" s="58">
        <v>0.48148148148148145</v>
      </c>
    </row>
    <row r="11" spans="2:15" ht="26.25">
      <c r="B11" s="62" t="s">
        <v>19</v>
      </c>
      <c r="C11" s="61">
        <v>0.16666666666666666</v>
      </c>
      <c r="K11" s="62" t="s">
        <v>12</v>
      </c>
      <c r="L11" s="61">
        <v>0.61904761904761907</v>
      </c>
      <c r="N11" s="57" t="s">
        <v>14</v>
      </c>
      <c r="O11" s="58">
        <v>0.47619047619047616</v>
      </c>
    </row>
    <row r="12" spans="2:15" ht="27.75">
      <c r="B12" s="62" t="s">
        <v>13</v>
      </c>
      <c r="C12" s="61">
        <v>0.13636363636363635</v>
      </c>
      <c r="K12" s="62" t="s">
        <v>21</v>
      </c>
      <c r="L12" s="61">
        <v>0.16666666666666666</v>
      </c>
      <c r="N12" s="57" t="s">
        <v>23</v>
      </c>
      <c r="O12" s="58">
        <v>0</v>
      </c>
    </row>
    <row r="13" spans="2:15" ht="27.75">
      <c r="B13" s="62" t="s">
        <v>11</v>
      </c>
      <c r="C13" s="61">
        <v>9.0909090909090912E-2</v>
      </c>
      <c r="K13" s="62" t="s">
        <v>20</v>
      </c>
      <c r="L13" s="61">
        <v>0</v>
      </c>
      <c r="N13" s="57" t="s">
        <v>10</v>
      </c>
      <c r="O13" s="58">
        <v>0</v>
      </c>
    </row>
    <row r="14" spans="2:15" ht="27.75">
      <c r="B14" s="62" t="s">
        <v>23</v>
      </c>
      <c r="C14" s="61">
        <v>0</v>
      </c>
      <c r="K14" s="62" t="s">
        <v>23</v>
      </c>
      <c r="L14" s="61">
        <v>0</v>
      </c>
      <c r="N14" s="69" t="s">
        <v>20</v>
      </c>
      <c r="O14" s="58">
        <v>0</v>
      </c>
    </row>
    <row r="15" spans="2:15" ht="26.25">
      <c r="B15" s="60" t="s">
        <v>20</v>
      </c>
      <c r="C15" s="61">
        <v>0</v>
      </c>
    </row>
    <row r="16" spans="2:15">
      <c r="B16" s="73"/>
    </row>
    <row r="17" spans="2:2">
      <c r="B17" s="73"/>
    </row>
    <row r="18" spans="2:2">
      <c r="B18" s="73"/>
    </row>
    <row r="19" spans="2:2">
      <c r="B19" s="73"/>
    </row>
    <row r="20" spans="2:2">
      <c r="B20" s="73"/>
    </row>
  </sheetData>
  <sortState ref="N2:O20">
    <sortCondition descending="1" ref="O2:O20"/>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6"/>
  <sheetViews>
    <sheetView workbookViewId="0">
      <selection activeCell="K15" sqref="K15"/>
    </sheetView>
  </sheetViews>
  <sheetFormatPr defaultRowHeight="12.75"/>
  <cols>
    <col min="2" max="2" width="12.59765625" customWidth="1"/>
    <col min="5" max="6" width="8.6640625" style="82"/>
  </cols>
  <sheetData>
    <row r="2" spans="2:9" ht="26.25">
      <c r="B2" s="74" t="s">
        <v>21</v>
      </c>
      <c r="C2">
        <v>21</v>
      </c>
      <c r="E2" s="77" t="s">
        <v>19</v>
      </c>
      <c r="F2" s="76">
        <v>25</v>
      </c>
      <c r="H2" s="62" t="s">
        <v>21</v>
      </c>
      <c r="I2" s="76">
        <v>26</v>
      </c>
    </row>
    <row r="3" spans="2:9" ht="13.9">
      <c r="B3" s="68" t="s">
        <v>13</v>
      </c>
      <c r="C3">
        <v>20</v>
      </c>
      <c r="E3" s="77" t="s">
        <v>21</v>
      </c>
      <c r="F3" s="76">
        <v>24</v>
      </c>
      <c r="H3" s="62" t="s">
        <v>19</v>
      </c>
      <c r="I3" s="78">
        <v>17</v>
      </c>
    </row>
    <row r="4" spans="2:9" ht="26.25">
      <c r="B4" s="57" t="s">
        <v>17</v>
      </c>
      <c r="C4">
        <v>16</v>
      </c>
      <c r="E4" s="77" t="s">
        <v>17</v>
      </c>
      <c r="F4" s="78">
        <v>20</v>
      </c>
      <c r="H4" s="62" t="s">
        <v>15</v>
      </c>
      <c r="I4" s="78">
        <v>12</v>
      </c>
    </row>
    <row r="5" spans="2:9" ht="26.25">
      <c r="B5" s="57" t="s">
        <v>18</v>
      </c>
      <c r="C5">
        <v>13</v>
      </c>
      <c r="E5" s="77" t="s">
        <v>13</v>
      </c>
      <c r="F5" s="78">
        <v>19</v>
      </c>
      <c r="H5" s="62" t="s">
        <v>12</v>
      </c>
      <c r="I5" s="78">
        <v>12</v>
      </c>
    </row>
    <row r="6" spans="2:9" ht="26.25">
      <c r="B6" s="57" t="s">
        <v>19</v>
      </c>
      <c r="C6">
        <v>12</v>
      </c>
      <c r="E6" s="77" t="s">
        <v>12</v>
      </c>
      <c r="F6" s="78">
        <v>16</v>
      </c>
      <c r="H6" s="62" t="s">
        <v>18</v>
      </c>
      <c r="I6" s="78">
        <v>10</v>
      </c>
    </row>
    <row r="7" spans="2:9" ht="26.25">
      <c r="B7" s="57" t="s">
        <v>16</v>
      </c>
      <c r="C7">
        <v>12</v>
      </c>
      <c r="E7" s="77" t="s">
        <v>18</v>
      </c>
      <c r="F7" s="79">
        <v>13</v>
      </c>
      <c r="H7" s="62" t="s">
        <v>17</v>
      </c>
      <c r="I7" s="78">
        <v>9</v>
      </c>
    </row>
    <row r="8" spans="2:9" ht="13.9">
      <c r="B8" s="57" t="s">
        <v>14</v>
      </c>
      <c r="C8">
        <v>9</v>
      </c>
      <c r="E8" s="77" t="s">
        <v>16</v>
      </c>
      <c r="F8" s="78">
        <v>12</v>
      </c>
      <c r="H8" s="62" t="s">
        <v>13</v>
      </c>
      <c r="I8" s="78">
        <v>7</v>
      </c>
    </row>
    <row r="9" spans="2:9" ht="26.25">
      <c r="B9" s="57" t="s">
        <v>15</v>
      </c>
      <c r="C9">
        <v>6</v>
      </c>
      <c r="E9" s="80" t="s">
        <v>15</v>
      </c>
      <c r="F9" s="81">
        <v>11</v>
      </c>
      <c r="H9" s="62" t="s">
        <v>23</v>
      </c>
      <c r="I9" s="78">
        <v>6</v>
      </c>
    </row>
    <row r="10" spans="2:9" ht="13.9">
      <c r="B10" s="57" t="s">
        <v>12</v>
      </c>
      <c r="C10">
        <v>6</v>
      </c>
      <c r="E10" s="77" t="s">
        <v>14</v>
      </c>
      <c r="F10" s="78">
        <v>11</v>
      </c>
      <c r="H10" s="62" t="s">
        <v>11</v>
      </c>
      <c r="I10" s="83">
        <v>4</v>
      </c>
    </row>
    <row r="11" spans="2:9" ht="13.9">
      <c r="B11" s="57" t="s">
        <v>23</v>
      </c>
      <c r="C11">
        <v>6</v>
      </c>
      <c r="E11" s="77" t="s">
        <v>11</v>
      </c>
      <c r="F11" s="78">
        <v>10</v>
      </c>
      <c r="H11" s="62" t="s">
        <v>16</v>
      </c>
      <c r="I11" s="78">
        <v>4</v>
      </c>
    </row>
    <row r="12" spans="2:9" ht="26.25">
      <c r="B12" s="57" t="s">
        <v>10</v>
      </c>
      <c r="C12">
        <v>6</v>
      </c>
      <c r="E12" s="77" t="s">
        <v>23</v>
      </c>
      <c r="F12" s="78">
        <v>3</v>
      </c>
      <c r="H12" s="62" t="s">
        <v>14</v>
      </c>
      <c r="I12" s="76">
        <v>3</v>
      </c>
    </row>
    <row r="13" spans="2:9" ht="26.25">
      <c r="B13" s="57" t="s">
        <v>11</v>
      </c>
      <c r="C13">
        <v>4</v>
      </c>
      <c r="E13" s="77" t="s">
        <v>10</v>
      </c>
      <c r="F13" s="79">
        <v>2</v>
      </c>
      <c r="H13" s="62" t="s">
        <v>20</v>
      </c>
      <c r="I13" s="78">
        <v>1</v>
      </c>
    </row>
    <row r="14" spans="2:9" ht="26.25">
      <c r="B14" s="57" t="s">
        <v>20</v>
      </c>
      <c r="C14">
        <v>1</v>
      </c>
      <c r="E14" s="77" t="s">
        <v>20</v>
      </c>
      <c r="F14" s="78">
        <v>1</v>
      </c>
      <c r="H14" s="62" t="s">
        <v>10</v>
      </c>
      <c r="I14">
        <v>0</v>
      </c>
    </row>
    <row r="15" spans="2:9">
      <c r="B15" s="75"/>
    </row>
    <row r="16" spans="2:9">
      <c r="C16">
        <f>SUM(C2:C14)</f>
        <v>132</v>
      </c>
      <c r="F16">
        <f>SUM(F2:F14)</f>
        <v>167</v>
      </c>
      <c r="I16">
        <f>SUM(I2:I14)</f>
        <v>111</v>
      </c>
    </row>
  </sheetData>
  <sortState ref="H2:I15">
    <sortCondition descending="1" ref="I2:I15"/>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4"/>
  <sheetViews>
    <sheetView workbookViewId="0">
      <selection activeCell="B2" sqref="B2:B4"/>
    </sheetView>
  </sheetViews>
  <sheetFormatPr defaultRowHeight="12.75"/>
  <sheetData>
    <row r="2" spans="2:5" ht="14.25">
      <c r="B2" s="93" t="s">
        <v>11</v>
      </c>
      <c r="C2" s="94">
        <v>30</v>
      </c>
      <c r="D2" s="92">
        <v>11</v>
      </c>
      <c r="E2">
        <v>2.7272727272727271</v>
      </c>
    </row>
    <row r="3" spans="2:5" ht="27.75">
      <c r="B3" s="95" t="s">
        <v>19</v>
      </c>
      <c r="C3" s="94">
        <v>41</v>
      </c>
      <c r="D3" s="92">
        <v>21</v>
      </c>
      <c r="E3">
        <v>1.9523809523809523</v>
      </c>
    </row>
    <row r="4" spans="2:5" ht="14.25">
      <c r="B4" s="95" t="s">
        <v>15</v>
      </c>
      <c r="C4" s="94">
        <v>31</v>
      </c>
      <c r="D4" s="92">
        <v>17</v>
      </c>
      <c r="E4">
        <v>1.8235294117647058</v>
      </c>
    </row>
    <row r="5" spans="2:5" ht="14.25">
      <c r="B5" s="95" t="s">
        <v>13</v>
      </c>
      <c r="C5" s="94">
        <v>5</v>
      </c>
      <c r="D5" s="92">
        <v>6</v>
      </c>
      <c r="E5">
        <v>0.83333333333333337</v>
      </c>
    </row>
    <row r="6" spans="2:5" ht="27.75">
      <c r="B6" s="95" t="s">
        <v>17</v>
      </c>
      <c r="C6" s="94">
        <v>24</v>
      </c>
      <c r="D6" s="92">
        <v>30</v>
      </c>
      <c r="E6">
        <v>0.8</v>
      </c>
    </row>
    <row r="7" spans="2:5" ht="14.25">
      <c r="B7" s="95" t="s">
        <v>18</v>
      </c>
      <c r="C7" s="94">
        <v>10</v>
      </c>
      <c r="D7" s="92">
        <v>13</v>
      </c>
      <c r="E7">
        <v>0.76923076923076927</v>
      </c>
    </row>
    <row r="8" spans="2:5" ht="14.25">
      <c r="B8" s="95" t="s">
        <v>21</v>
      </c>
      <c r="C8" s="94">
        <v>14</v>
      </c>
      <c r="D8" s="92">
        <v>22</v>
      </c>
      <c r="E8">
        <v>0.63636363636363635</v>
      </c>
    </row>
    <row r="9" spans="2:5" ht="27.75">
      <c r="B9" s="95" t="s">
        <v>12</v>
      </c>
      <c r="C9" s="94">
        <v>17</v>
      </c>
      <c r="D9" s="92">
        <v>30</v>
      </c>
      <c r="E9">
        <v>0.56666666666666665</v>
      </c>
    </row>
    <row r="10" spans="2:5" ht="14.25">
      <c r="B10" s="95" t="s">
        <v>16</v>
      </c>
      <c r="C10" s="94">
        <v>13</v>
      </c>
      <c r="D10" s="92">
        <v>27</v>
      </c>
      <c r="E10">
        <v>0.48148148148148145</v>
      </c>
    </row>
    <row r="11" spans="2:5" ht="14.25">
      <c r="B11" s="95" t="s">
        <v>14</v>
      </c>
      <c r="C11" s="94">
        <v>10</v>
      </c>
      <c r="D11" s="92">
        <v>21</v>
      </c>
      <c r="E11">
        <v>0.47619047619047616</v>
      </c>
    </row>
    <row r="12" spans="2:5" ht="27.75">
      <c r="B12" s="95" t="s">
        <v>23</v>
      </c>
      <c r="C12" s="94">
        <v>0</v>
      </c>
      <c r="D12" s="92">
        <v>25</v>
      </c>
      <c r="E12">
        <v>0</v>
      </c>
    </row>
    <row r="13" spans="2:5" ht="27.75">
      <c r="B13" s="95" t="s">
        <v>10</v>
      </c>
      <c r="C13" s="94">
        <v>0</v>
      </c>
      <c r="D13" s="92">
        <v>6</v>
      </c>
      <c r="E13">
        <v>0</v>
      </c>
    </row>
    <row r="14" spans="2:5" ht="27.75">
      <c r="B14" s="96" t="s">
        <v>20</v>
      </c>
      <c r="C14" s="94">
        <v>0</v>
      </c>
      <c r="D14" s="92">
        <v>1</v>
      </c>
      <c r="E14">
        <v>0</v>
      </c>
    </row>
  </sheetData>
  <sortState ref="B2:E14">
    <sortCondition descending="1" ref="E2:E14"/>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18"/>
  <sheetViews>
    <sheetView zoomScale="115" zoomScaleNormal="115" workbookViewId="0">
      <selection activeCell="C11" sqref="C11"/>
    </sheetView>
  </sheetViews>
  <sheetFormatPr defaultColWidth="9.06640625" defaultRowHeight="15.4"/>
  <cols>
    <col min="1" max="1" width="6.3984375" style="120" customWidth="1"/>
    <col min="2" max="2" width="16" style="120" customWidth="1"/>
    <col min="3" max="3" width="13.06640625" style="120" customWidth="1"/>
    <col min="4" max="4" width="15.06640625" style="120" customWidth="1"/>
    <col min="5" max="6" width="14.59765625" style="120" customWidth="1"/>
    <col min="7" max="7" width="9.06640625" style="120"/>
    <col min="8" max="8" width="13.06640625" style="120" bestFit="1" customWidth="1"/>
    <col min="9" max="16384" width="9.06640625" style="120"/>
  </cols>
  <sheetData>
    <row r="3" spans="1:8" ht="27" customHeight="1">
      <c r="A3" s="232" t="s">
        <v>0</v>
      </c>
      <c r="B3" s="232" t="s">
        <v>22</v>
      </c>
      <c r="C3" s="232" t="s">
        <v>135</v>
      </c>
      <c r="D3" s="232"/>
      <c r="E3" s="232" t="s">
        <v>107</v>
      </c>
      <c r="F3" s="232"/>
    </row>
    <row r="4" spans="1:8" ht="38.25" customHeight="1">
      <c r="A4" s="232"/>
      <c r="B4" s="232"/>
      <c r="C4" s="129" t="s">
        <v>108</v>
      </c>
      <c r="D4" s="129" t="s">
        <v>109</v>
      </c>
      <c r="E4" s="129" t="s">
        <v>108</v>
      </c>
      <c r="F4" s="129" t="s">
        <v>109</v>
      </c>
    </row>
    <row r="5" spans="1:8" s="127" customFormat="1" ht="27" customHeight="1">
      <c r="A5" s="124">
        <v>1</v>
      </c>
      <c r="B5" s="125" t="s">
        <v>10</v>
      </c>
      <c r="C5" s="126">
        <v>23</v>
      </c>
      <c r="D5" s="126">
        <v>0</v>
      </c>
      <c r="E5" s="126">
        <v>245</v>
      </c>
      <c r="F5" s="126">
        <v>118</v>
      </c>
      <c r="H5" s="128"/>
    </row>
    <row r="6" spans="1:8" s="127" customFormat="1" ht="27" customHeight="1">
      <c r="A6" s="124">
        <v>2</v>
      </c>
      <c r="B6" s="125" t="s">
        <v>14</v>
      </c>
      <c r="C6" s="126">
        <v>24</v>
      </c>
      <c r="D6" s="126">
        <v>0</v>
      </c>
      <c r="E6" s="126">
        <v>400</v>
      </c>
      <c r="F6" s="126">
        <v>235</v>
      </c>
      <c r="H6" s="128"/>
    </row>
    <row r="7" spans="1:8" s="127" customFormat="1" ht="27" customHeight="1">
      <c r="A7" s="124">
        <v>3</v>
      </c>
      <c r="B7" s="125" t="s">
        <v>15</v>
      </c>
      <c r="C7" s="126">
        <v>356</v>
      </c>
      <c r="D7" s="126">
        <v>0</v>
      </c>
      <c r="E7" s="126">
        <v>1388</v>
      </c>
      <c r="F7" s="126">
        <v>607</v>
      </c>
      <c r="H7" s="128"/>
    </row>
    <row r="8" spans="1:8" s="127" customFormat="1" ht="27" customHeight="1">
      <c r="A8" s="124">
        <v>4</v>
      </c>
      <c r="B8" s="125" t="s">
        <v>18</v>
      </c>
      <c r="C8" s="126">
        <v>292</v>
      </c>
      <c r="D8" s="126">
        <v>0</v>
      </c>
      <c r="E8" s="126">
        <v>837</v>
      </c>
      <c r="F8" s="126">
        <v>302</v>
      </c>
      <c r="H8" s="128"/>
    </row>
    <row r="9" spans="1:8" s="127" customFormat="1" ht="27" customHeight="1">
      <c r="A9" s="124">
        <v>5</v>
      </c>
      <c r="B9" s="125" t="s">
        <v>13</v>
      </c>
      <c r="C9" s="126">
        <v>290</v>
      </c>
      <c r="D9" s="126">
        <v>0</v>
      </c>
      <c r="E9" s="126">
        <v>1089</v>
      </c>
      <c r="F9" s="126">
        <v>415</v>
      </c>
      <c r="H9" s="128"/>
    </row>
    <row r="10" spans="1:8" s="127" customFormat="1" ht="27" customHeight="1">
      <c r="A10" s="124">
        <v>6</v>
      </c>
      <c r="B10" s="125" t="s">
        <v>11</v>
      </c>
      <c r="C10" s="126">
        <v>454</v>
      </c>
      <c r="D10" s="126">
        <v>0</v>
      </c>
      <c r="E10" s="126">
        <v>2153</v>
      </c>
      <c r="F10" s="126">
        <v>639</v>
      </c>
      <c r="H10" s="128"/>
    </row>
    <row r="11" spans="1:8" s="127" customFormat="1" ht="27" customHeight="1">
      <c r="A11" s="124">
        <v>7</v>
      </c>
      <c r="B11" s="125" t="s">
        <v>16</v>
      </c>
      <c r="C11" s="126">
        <v>177</v>
      </c>
      <c r="D11" s="126">
        <v>0</v>
      </c>
      <c r="E11" s="126">
        <v>839</v>
      </c>
      <c r="F11" s="126">
        <v>313</v>
      </c>
      <c r="H11" s="128"/>
    </row>
    <row r="12" spans="1:8" s="127" customFormat="1" ht="27" customHeight="1">
      <c r="A12" s="124">
        <v>8</v>
      </c>
      <c r="B12" s="125" t="s">
        <v>17</v>
      </c>
      <c r="C12" s="126">
        <v>328</v>
      </c>
      <c r="D12" s="126">
        <v>0</v>
      </c>
      <c r="E12" s="126">
        <v>3350</v>
      </c>
      <c r="F12" s="126">
        <v>822</v>
      </c>
      <c r="H12" s="128"/>
    </row>
    <row r="13" spans="1:8" s="127" customFormat="1" ht="27" customHeight="1">
      <c r="A13" s="124">
        <v>9</v>
      </c>
      <c r="B13" s="125" t="s">
        <v>19</v>
      </c>
      <c r="C13" s="126">
        <v>462</v>
      </c>
      <c r="D13" s="126">
        <v>0</v>
      </c>
      <c r="E13" s="126">
        <v>1512</v>
      </c>
      <c r="F13" s="126">
        <v>633</v>
      </c>
      <c r="H13" s="128"/>
    </row>
    <row r="14" spans="1:8" s="127" customFormat="1" ht="27" customHeight="1">
      <c r="A14" s="124">
        <v>10</v>
      </c>
      <c r="B14" s="125" t="s">
        <v>12</v>
      </c>
      <c r="C14" s="126">
        <v>373</v>
      </c>
      <c r="D14" s="126">
        <v>0</v>
      </c>
      <c r="E14" s="126">
        <v>1463</v>
      </c>
      <c r="F14" s="126">
        <v>499</v>
      </c>
      <c r="H14" s="128"/>
    </row>
    <row r="15" spans="1:8" s="127" customFormat="1" ht="27" customHeight="1">
      <c r="A15" s="124">
        <v>11</v>
      </c>
      <c r="B15" s="125" t="s">
        <v>21</v>
      </c>
      <c r="C15" s="126">
        <v>237</v>
      </c>
      <c r="D15" s="126">
        <v>0</v>
      </c>
      <c r="E15" s="126">
        <v>1382</v>
      </c>
      <c r="F15" s="126">
        <v>586</v>
      </c>
      <c r="H15" s="128"/>
    </row>
    <row r="16" spans="1:8" s="127" customFormat="1" ht="27" customHeight="1">
      <c r="A16" s="124">
        <v>12</v>
      </c>
      <c r="B16" s="125" t="s">
        <v>20</v>
      </c>
      <c r="C16" s="126">
        <v>1</v>
      </c>
      <c r="D16" s="126">
        <v>0</v>
      </c>
      <c r="E16" s="126">
        <v>34</v>
      </c>
      <c r="F16" s="126">
        <v>20</v>
      </c>
      <c r="H16" s="128"/>
    </row>
    <row r="17" spans="1:8" s="127" customFormat="1" ht="27" customHeight="1">
      <c r="A17" s="124">
        <v>13</v>
      </c>
      <c r="B17" s="125" t="s">
        <v>23</v>
      </c>
      <c r="C17" s="126">
        <v>22</v>
      </c>
      <c r="D17" s="126">
        <v>0</v>
      </c>
      <c r="E17" s="126">
        <v>189</v>
      </c>
      <c r="F17" s="126">
        <v>57</v>
      </c>
      <c r="H17" s="128"/>
    </row>
    <row r="18" spans="1:8" ht="27" customHeight="1">
      <c r="A18" s="233" t="s">
        <v>3</v>
      </c>
      <c r="B18" s="233"/>
      <c r="C18" s="121">
        <f>SUM(C5:C17)</f>
        <v>3039</v>
      </c>
      <c r="D18" s="121">
        <f t="shared" ref="D18:F18" si="0">SUM(D5:D17)</f>
        <v>0</v>
      </c>
      <c r="E18" s="121">
        <f t="shared" si="0"/>
        <v>14881</v>
      </c>
      <c r="F18" s="121">
        <f t="shared" si="0"/>
        <v>5246</v>
      </c>
    </row>
  </sheetData>
  <mergeCells count="5">
    <mergeCell ref="A3:A4"/>
    <mergeCell ref="B3:B4"/>
    <mergeCell ref="E3:F3"/>
    <mergeCell ref="A18:B18"/>
    <mergeCell ref="C3:D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20"/>
  <sheetViews>
    <sheetView workbookViewId="0">
      <pane xSplit="3" ySplit="3" topLeftCell="D16" activePane="bottomRight" state="frozen"/>
      <selection pane="topRight" activeCell="F1" sqref="F1"/>
      <selection pane="bottomLeft" activeCell="A4" sqref="A4"/>
      <selection pane="bottomRight" activeCell="F23" sqref="F23"/>
    </sheetView>
  </sheetViews>
  <sheetFormatPr defaultColWidth="17.265625" defaultRowHeight="22.5" customHeight="1"/>
  <cols>
    <col min="1" max="1" width="7.265625" style="100" customWidth="1"/>
    <col min="2" max="2" width="15.265625" style="90" customWidth="1"/>
    <col min="3" max="3" width="10.3984375" style="90" customWidth="1"/>
    <col min="4" max="4" width="13.06640625" style="100" customWidth="1"/>
    <col min="5" max="5" width="86.59765625" style="100" customWidth="1"/>
    <col min="6" max="6" width="10.6640625" style="100" customWidth="1"/>
    <col min="7" max="7" width="17.265625" style="90" hidden="1" customWidth="1"/>
    <col min="8" max="12" width="0" style="90" hidden="1" customWidth="1"/>
    <col min="13" max="16384" width="17.265625" style="90"/>
  </cols>
  <sheetData>
    <row r="1" spans="1:12" ht="32.25" customHeight="1">
      <c r="A1" s="198" t="s">
        <v>161</v>
      </c>
      <c r="B1" s="198"/>
      <c r="C1" s="198"/>
      <c r="D1" s="198"/>
      <c r="E1" s="198"/>
      <c r="F1" s="198"/>
    </row>
    <row r="2" spans="1:12" ht="21" customHeight="1">
      <c r="A2" s="199" t="s">
        <v>0</v>
      </c>
      <c r="B2" s="199" t="s">
        <v>22</v>
      </c>
      <c r="C2" s="200" t="s">
        <v>135</v>
      </c>
      <c r="D2" s="201"/>
      <c r="E2" s="202"/>
      <c r="F2" s="203" t="s">
        <v>95</v>
      </c>
    </row>
    <row r="3" spans="1:12" s="92" customFormat="1" ht="54" customHeight="1">
      <c r="A3" s="199"/>
      <c r="B3" s="199"/>
      <c r="C3" s="91" t="s">
        <v>88</v>
      </c>
      <c r="D3" s="91" t="s">
        <v>89</v>
      </c>
      <c r="E3" s="91" t="s">
        <v>87</v>
      </c>
      <c r="F3" s="204"/>
    </row>
    <row r="4" spans="1:12" s="92" customFormat="1" ht="30.75" customHeight="1">
      <c r="A4" s="164">
        <v>1</v>
      </c>
      <c r="B4" s="93" t="s">
        <v>14</v>
      </c>
      <c r="C4" s="94">
        <v>0</v>
      </c>
      <c r="D4" s="165">
        <v>0</v>
      </c>
      <c r="E4" s="166" t="s">
        <v>125</v>
      </c>
      <c r="F4" s="94">
        <v>109</v>
      </c>
      <c r="G4" s="92">
        <v>4</v>
      </c>
      <c r="H4" s="92">
        <v>11</v>
      </c>
      <c r="I4" s="167">
        <f t="shared" ref="I4:I16" si="0">C4/H4</f>
        <v>0</v>
      </c>
      <c r="J4" s="92">
        <v>13</v>
      </c>
      <c r="K4" s="123">
        <v>13</v>
      </c>
      <c r="L4" s="92">
        <f>F4/J4</f>
        <v>8.384615384615385</v>
      </c>
    </row>
    <row r="5" spans="1:12" s="92" customFormat="1" ht="30.75" customHeight="1">
      <c r="A5" s="164">
        <v>2</v>
      </c>
      <c r="B5" s="95" t="s">
        <v>18</v>
      </c>
      <c r="C5" s="94">
        <v>0</v>
      </c>
      <c r="D5" s="165">
        <f>C5/21</f>
        <v>0</v>
      </c>
      <c r="E5" s="168" t="s">
        <v>123</v>
      </c>
      <c r="F5" s="94">
        <v>425</v>
      </c>
      <c r="G5" s="92">
        <v>6</v>
      </c>
      <c r="H5" s="92">
        <v>21</v>
      </c>
      <c r="I5" s="167">
        <f t="shared" si="0"/>
        <v>0</v>
      </c>
      <c r="J5" s="92">
        <v>19</v>
      </c>
      <c r="K5" s="123">
        <v>21</v>
      </c>
      <c r="L5" s="92">
        <f t="shared" ref="L5:L17" si="1">F5/J5</f>
        <v>22.368421052631579</v>
      </c>
    </row>
    <row r="6" spans="1:12" s="92" customFormat="1" ht="30.75" customHeight="1">
      <c r="A6" s="164">
        <v>3</v>
      </c>
      <c r="B6" s="95" t="s">
        <v>19</v>
      </c>
      <c r="C6" s="94">
        <v>0</v>
      </c>
      <c r="D6" s="165">
        <f>C6/30</f>
        <v>0</v>
      </c>
      <c r="E6" s="169" t="s">
        <v>124</v>
      </c>
      <c r="F6" s="94">
        <v>421</v>
      </c>
      <c r="G6" s="92">
        <v>12</v>
      </c>
      <c r="H6" s="92">
        <v>17</v>
      </c>
      <c r="I6" s="167">
        <f t="shared" si="0"/>
        <v>0</v>
      </c>
      <c r="J6" s="92">
        <v>26</v>
      </c>
      <c r="K6" s="123">
        <v>26</v>
      </c>
      <c r="L6" s="92">
        <f t="shared" si="1"/>
        <v>16.192307692307693</v>
      </c>
    </row>
    <row r="7" spans="1:12" s="92" customFormat="1" ht="41.65">
      <c r="A7" s="164">
        <v>4</v>
      </c>
      <c r="B7" s="95" t="s">
        <v>17</v>
      </c>
      <c r="C7" s="94">
        <v>4</v>
      </c>
      <c r="D7" s="165">
        <f>C7/25</f>
        <v>0.16</v>
      </c>
      <c r="E7" s="169" t="s">
        <v>132</v>
      </c>
      <c r="F7" s="94">
        <v>938</v>
      </c>
      <c r="G7" s="92">
        <v>13</v>
      </c>
      <c r="H7" s="92">
        <v>21</v>
      </c>
      <c r="I7" s="167">
        <f t="shared" si="0"/>
        <v>0.19047619047619047</v>
      </c>
      <c r="J7" s="92">
        <v>22</v>
      </c>
      <c r="K7" s="123">
        <v>25</v>
      </c>
      <c r="L7" s="92">
        <f t="shared" si="1"/>
        <v>42.636363636363633</v>
      </c>
    </row>
    <row r="8" spans="1:12" s="92" customFormat="1" ht="41.65">
      <c r="A8" s="164">
        <v>5</v>
      </c>
      <c r="B8" s="95" t="s">
        <v>21</v>
      </c>
      <c r="C8" s="94">
        <v>2</v>
      </c>
      <c r="D8" s="165">
        <f>C8/30</f>
        <v>6.6666666666666666E-2</v>
      </c>
      <c r="E8" s="169" t="s">
        <v>155</v>
      </c>
      <c r="F8" s="94">
        <v>406</v>
      </c>
      <c r="G8" s="92">
        <v>12</v>
      </c>
      <c r="H8" s="92">
        <v>30</v>
      </c>
      <c r="I8" s="167">
        <f t="shared" si="0"/>
        <v>6.6666666666666666E-2</v>
      </c>
      <c r="J8" s="92">
        <v>27</v>
      </c>
      <c r="K8" s="123">
        <v>26</v>
      </c>
      <c r="L8" s="92">
        <f t="shared" si="1"/>
        <v>15.037037037037036</v>
      </c>
    </row>
    <row r="9" spans="1:12" s="92" customFormat="1" ht="30.75" customHeight="1">
      <c r="A9" s="164">
        <v>6</v>
      </c>
      <c r="B9" s="95" t="s">
        <v>15</v>
      </c>
      <c r="C9" s="94">
        <v>0</v>
      </c>
      <c r="D9" s="165">
        <f>C9/27</f>
        <v>0</v>
      </c>
      <c r="E9" s="170" t="s">
        <v>122</v>
      </c>
      <c r="F9" s="94">
        <v>252</v>
      </c>
      <c r="G9" s="92">
        <v>21</v>
      </c>
      <c r="H9" s="92">
        <v>30</v>
      </c>
      <c r="I9" s="167">
        <f t="shared" si="0"/>
        <v>0</v>
      </c>
      <c r="J9" s="92">
        <v>25</v>
      </c>
      <c r="K9" s="123">
        <v>23</v>
      </c>
      <c r="L9" s="92">
        <f t="shared" si="1"/>
        <v>10.08</v>
      </c>
    </row>
    <row r="10" spans="1:12" s="92" customFormat="1" ht="30.75" customHeight="1">
      <c r="A10" s="164">
        <v>7</v>
      </c>
      <c r="B10" s="95" t="s">
        <v>11</v>
      </c>
      <c r="C10" s="94">
        <v>26</v>
      </c>
      <c r="D10" s="165">
        <f>C10/H10</f>
        <v>0.96296296296296291</v>
      </c>
      <c r="E10" s="168" t="s">
        <v>159</v>
      </c>
      <c r="F10" s="94">
        <v>193</v>
      </c>
      <c r="G10" s="92">
        <v>6</v>
      </c>
      <c r="H10" s="92">
        <v>27</v>
      </c>
      <c r="I10" s="167">
        <f t="shared" si="0"/>
        <v>0.96296296296296291</v>
      </c>
      <c r="J10" s="92">
        <v>11</v>
      </c>
      <c r="K10" s="123">
        <v>7</v>
      </c>
      <c r="L10" s="92">
        <f t="shared" si="1"/>
        <v>17.545454545454547</v>
      </c>
    </row>
    <row r="11" spans="1:12" s="92" customFormat="1" ht="30.75" customHeight="1">
      <c r="A11" s="164">
        <v>8</v>
      </c>
      <c r="B11" s="95" t="s">
        <v>23</v>
      </c>
      <c r="C11" s="94">
        <v>0</v>
      </c>
      <c r="D11" s="165">
        <f>C11/6</f>
        <v>0</v>
      </c>
      <c r="E11" s="169" t="s">
        <v>119</v>
      </c>
      <c r="F11" s="94">
        <v>52</v>
      </c>
      <c r="G11" s="92">
        <v>16</v>
      </c>
      <c r="H11" s="92">
        <v>25</v>
      </c>
      <c r="I11" s="167">
        <f t="shared" si="0"/>
        <v>0</v>
      </c>
      <c r="J11" s="92">
        <v>6</v>
      </c>
      <c r="K11" s="123">
        <v>6</v>
      </c>
      <c r="L11" s="92">
        <f t="shared" si="1"/>
        <v>8.6666666666666661</v>
      </c>
    </row>
    <row r="12" spans="1:12" s="92" customFormat="1" ht="30.75" customHeight="1">
      <c r="A12" s="164">
        <v>9</v>
      </c>
      <c r="B12" s="95" t="s">
        <v>10</v>
      </c>
      <c r="C12" s="94">
        <v>0</v>
      </c>
      <c r="D12" s="165">
        <f>C12/6</f>
        <v>0</v>
      </c>
      <c r="E12" s="169" t="s">
        <v>126</v>
      </c>
      <c r="F12" s="94">
        <v>21</v>
      </c>
      <c r="G12" s="92">
        <v>9</v>
      </c>
      <c r="H12" s="92">
        <v>13</v>
      </c>
      <c r="I12" s="167">
        <f t="shared" si="0"/>
        <v>0</v>
      </c>
      <c r="J12" s="92">
        <v>6</v>
      </c>
      <c r="K12" s="123">
        <v>6</v>
      </c>
      <c r="L12" s="92">
        <f t="shared" si="1"/>
        <v>3.5</v>
      </c>
    </row>
    <row r="13" spans="1:12" s="92" customFormat="1" ht="41.65">
      <c r="A13" s="164">
        <v>10</v>
      </c>
      <c r="B13" s="95" t="s">
        <v>12</v>
      </c>
      <c r="C13" s="94">
        <v>3</v>
      </c>
      <c r="D13" s="165">
        <f>C13/21</f>
        <v>0.14285714285714285</v>
      </c>
      <c r="E13" s="169" t="s">
        <v>142</v>
      </c>
      <c r="F13" s="94">
        <v>279</v>
      </c>
      <c r="G13" s="92">
        <v>20</v>
      </c>
      <c r="H13" s="92">
        <v>22</v>
      </c>
      <c r="I13" s="167">
        <f t="shared" si="0"/>
        <v>0.13636363636363635</v>
      </c>
      <c r="J13" s="92">
        <v>12</v>
      </c>
      <c r="K13" s="123">
        <v>15</v>
      </c>
      <c r="L13" s="92">
        <f t="shared" si="1"/>
        <v>23.25</v>
      </c>
    </row>
    <row r="14" spans="1:12" s="92" customFormat="1" ht="30.75" customHeight="1">
      <c r="A14" s="164">
        <v>11</v>
      </c>
      <c r="B14" s="95" t="s">
        <v>16</v>
      </c>
      <c r="C14" s="94">
        <v>1</v>
      </c>
      <c r="D14" s="165">
        <f>C14/17</f>
        <v>5.8823529411764705E-2</v>
      </c>
      <c r="E14" s="169" t="s">
        <v>152</v>
      </c>
      <c r="F14" s="94">
        <v>136</v>
      </c>
      <c r="G14" s="92">
        <v>6</v>
      </c>
      <c r="H14" s="92">
        <v>6</v>
      </c>
      <c r="I14" s="167">
        <f t="shared" si="0"/>
        <v>0.16666666666666666</v>
      </c>
      <c r="J14" s="92">
        <v>11</v>
      </c>
      <c r="K14" s="123">
        <v>14</v>
      </c>
      <c r="L14" s="92">
        <f t="shared" si="1"/>
        <v>12.363636363636363</v>
      </c>
    </row>
    <row r="15" spans="1:12" s="92" customFormat="1" ht="30.75" customHeight="1">
      <c r="A15" s="164">
        <v>12</v>
      </c>
      <c r="B15" s="95" t="s">
        <v>13</v>
      </c>
      <c r="C15" s="94">
        <v>0</v>
      </c>
      <c r="D15" s="165">
        <f>C15/22</f>
        <v>0</v>
      </c>
      <c r="E15" s="168" t="s">
        <v>121</v>
      </c>
      <c r="F15" s="94">
        <v>554</v>
      </c>
      <c r="G15" s="92">
        <v>6</v>
      </c>
      <c r="H15" s="92">
        <v>6</v>
      </c>
      <c r="I15" s="167">
        <f t="shared" si="0"/>
        <v>0</v>
      </c>
      <c r="J15" s="92">
        <v>21</v>
      </c>
      <c r="K15" s="123">
        <v>21</v>
      </c>
      <c r="L15" s="92">
        <f t="shared" si="1"/>
        <v>26.38095238095238</v>
      </c>
    </row>
    <row r="16" spans="1:12" s="92" customFormat="1" ht="30.75" customHeight="1">
      <c r="A16" s="164">
        <v>13</v>
      </c>
      <c r="B16" s="96" t="s">
        <v>20</v>
      </c>
      <c r="C16" s="94">
        <v>0</v>
      </c>
      <c r="D16" s="165">
        <v>0</v>
      </c>
      <c r="E16" s="168" t="s">
        <v>96</v>
      </c>
      <c r="F16" s="94">
        <v>11</v>
      </c>
      <c r="G16" s="92">
        <v>1</v>
      </c>
      <c r="H16" s="92">
        <v>1</v>
      </c>
      <c r="I16" s="167">
        <f t="shared" si="0"/>
        <v>0</v>
      </c>
      <c r="J16" s="92">
        <v>1</v>
      </c>
      <c r="K16" s="123">
        <v>1</v>
      </c>
      <c r="L16" s="92">
        <f t="shared" si="1"/>
        <v>11</v>
      </c>
    </row>
    <row r="17" spans="1:12" ht="30.75" customHeight="1">
      <c r="A17" s="194" t="s">
        <v>3</v>
      </c>
      <c r="B17" s="195"/>
      <c r="C17" s="97">
        <f>SUM(C4:C16)</f>
        <v>36</v>
      </c>
      <c r="D17" s="98">
        <f>C17/230</f>
        <v>0.15652173913043479</v>
      </c>
      <c r="E17" s="98" t="s">
        <v>127</v>
      </c>
      <c r="F17" s="97">
        <f>SUM(F4:F16)</f>
        <v>3797</v>
      </c>
      <c r="G17" s="97">
        <f t="shared" ref="G17:H17" si="2">SUM(G4:G16)</f>
        <v>132</v>
      </c>
      <c r="H17" s="97">
        <f t="shared" si="2"/>
        <v>230</v>
      </c>
      <c r="I17" s="99"/>
      <c r="J17" s="92">
        <v>229</v>
      </c>
      <c r="K17" s="123">
        <f t="shared" ref="K17" si="3">F17/J17</f>
        <v>16.580786026200872</v>
      </c>
      <c r="L17" s="92">
        <f t="shared" si="1"/>
        <v>16.580786026200872</v>
      </c>
    </row>
    <row r="18" spans="1:12" ht="33" customHeight="1">
      <c r="A18" s="196" t="s">
        <v>111</v>
      </c>
      <c r="B18" s="197"/>
      <c r="C18" s="197"/>
      <c r="D18" s="197"/>
      <c r="E18" s="197"/>
      <c r="F18" s="197"/>
    </row>
    <row r="20" spans="1:12" ht="22.5" customHeight="1">
      <c r="F20" s="122"/>
    </row>
  </sheetData>
  <sortState ref="A4:I16">
    <sortCondition descending="1" ref="D4:D16"/>
  </sortState>
  <mergeCells count="7">
    <mergeCell ref="A17:B17"/>
    <mergeCell ref="A18:F18"/>
    <mergeCell ref="A1:F1"/>
    <mergeCell ref="A2:A3"/>
    <mergeCell ref="B2:B3"/>
    <mergeCell ref="C2:E2"/>
    <mergeCell ref="F2:F3"/>
  </mergeCells>
  <pageMargins left="0.33" right="0.25" top="0.27" bottom="0.2" header="0.2" footer="0.2"/>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8"/>
  <sheetViews>
    <sheetView workbookViewId="0">
      <selection activeCell="D3" sqref="D3"/>
    </sheetView>
  </sheetViews>
  <sheetFormatPr defaultColWidth="17.265625" defaultRowHeight="22.5" customHeight="1"/>
  <cols>
    <col min="1" max="1" width="6" style="111" customWidth="1"/>
    <col min="2" max="2" width="14.06640625" style="101" customWidth="1"/>
    <col min="3" max="3" width="11.86328125" style="101" customWidth="1"/>
    <col min="4" max="4" width="11.06640625" style="111" customWidth="1"/>
    <col min="5" max="5" width="89.59765625" style="111" customWidth="1"/>
    <col min="6" max="6" width="10.59765625" style="111" customWidth="1"/>
    <col min="7" max="7" width="12.86328125" style="111" hidden="1" customWidth="1"/>
    <col min="8" max="9" width="0" style="101" hidden="1" customWidth="1"/>
    <col min="10" max="12" width="8.265625" style="101" hidden="1" customWidth="1"/>
    <col min="13" max="16384" width="17.265625" style="101"/>
  </cols>
  <sheetData>
    <row r="1" spans="1:12" ht="30.75" customHeight="1">
      <c r="A1" s="209" t="s">
        <v>162</v>
      </c>
      <c r="B1" s="209"/>
      <c r="C1" s="209"/>
      <c r="D1" s="209"/>
      <c r="E1" s="209"/>
      <c r="F1" s="209"/>
      <c r="G1" s="112"/>
    </row>
    <row r="2" spans="1:12" ht="18.7" customHeight="1">
      <c r="A2" s="210" t="s">
        <v>0</v>
      </c>
      <c r="B2" s="210" t="s">
        <v>86</v>
      </c>
      <c r="C2" s="211" t="s">
        <v>135</v>
      </c>
      <c r="D2" s="211"/>
      <c r="E2" s="211"/>
      <c r="F2" s="212" t="s">
        <v>102</v>
      </c>
      <c r="G2" s="102"/>
    </row>
    <row r="3" spans="1:12" s="105" customFormat="1" ht="52.05" customHeight="1">
      <c r="A3" s="210"/>
      <c r="B3" s="210"/>
      <c r="C3" s="150" t="s">
        <v>116</v>
      </c>
      <c r="D3" s="150" t="s">
        <v>91</v>
      </c>
      <c r="E3" s="150" t="s">
        <v>90</v>
      </c>
      <c r="F3" s="213"/>
      <c r="G3" s="113"/>
    </row>
    <row r="4" spans="1:12" s="105" customFormat="1" ht="27" customHeight="1">
      <c r="A4" s="136">
        <v>1</v>
      </c>
      <c r="B4" s="137" t="s">
        <v>10</v>
      </c>
      <c r="C4" s="138">
        <v>0</v>
      </c>
      <c r="D4" s="139">
        <f>C4/6</f>
        <v>0</v>
      </c>
      <c r="E4" s="140" t="s">
        <v>126</v>
      </c>
      <c r="F4" s="145">
        <v>28</v>
      </c>
      <c r="G4" s="171">
        <v>2</v>
      </c>
      <c r="H4" s="105">
        <v>6</v>
      </c>
      <c r="I4" s="105">
        <f t="shared" ref="I4:I16" si="0">C4/H4</f>
        <v>0</v>
      </c>
      <c r="J4" s="105">
        <v>5</v>
      </c>
      <c r="K4" s="119">
        <v>6</v>
      </c>
      <c r="L4" s="119">
        <f>F4/J4</f>
        <v>5.6</v>
      </c>
    </row>
    <row r="5" spans="1:12" s="105" customFormat="1" ht="27" customHeight="1">
      <c r="A5" s="136">
        <v>2</v>
      </c>
      <c r="B5" s="137" t="s">
        <v>15</v>
      </c>
      <c r="C5" s="138">
        <v>3</v>
      </c>
      <c r="D5" s="139">
        <f>C5/27</f>
        <v>0.1111111111111111</v>
      </c>
      <c r="E5" s="140" t="s">
        <v>139</v>
      </c>
      <c r="F5" s="145">
        <v>121</v>
      </c>
      <c r="G5" s="172">
        <v>11</v>
      </c>
      <c r="H5" s="105">
        <v>27</v>
      </c>
      <c r="I5" s="105">
        <f t="shared" si="0"/>
        <v>0.1111111111111111</v>
      </c>
      <c r="J5" s="105">
        <v>27</v>
      </c>
      <c r="K5" s="119">
        <v>27</v>
      </c>
      <c r="L5" s="119">
        <f t="shared" ref="L5:L17" si="1">F5/J5</f>
        <v>4.4814814814814818</v>
      </c>
    </row>
    <row r="6" spans="1:12" s="105" customFormat="1" ht="39.4">
      <c r="A6" s="136">
        <v>3</v>
      </c>
      <c r="B6" s="137" t="s">
        <v>17</v>
      </c>
      <c r="C6" s="138">
        <v>1</v>
      </c>
      <c r="D6" s="139">
        <f>C6/25</f>
        <v>0.04</v>
      </c>
      <c r="E6" s="141" t="s">
        <v>133</v>
      </c>
      <c r="F6" s="145">
        <v>168</v>
      </c>
      <c r="G6" s="171">
        <v>13</v>
      </c>
      <c r="H6" s="105">
        <v>21</v>
      </c>
      <c r="I6" s="105">
        <f t="shared" si="0"/>
        <v>4.7619047619047616E-2</v>
      </c>
      <c r="J6" s="105">
        <v>22</v>
      </c>
      <c r="K6" s="119">
        <v>23</v>
      </c>
      <c r="L6" s="119">
        <f t="shared" si="1"/>
        <v>7.6363636363636367</v>
      </c>
    </row>
    <row r="7" spans="1:12" s="105" customFormat="1" ht="27" customHeight="1">
      <c r="A7" s="136">
        <v>4</v>
      </c>
      <c r="B7" s="137" t="s">
        <v>14</v>
      </c>
      <c r="C7" s="138">
        <v>3</v>
      </c>
      <c r="D7" s="139">
        <f>C7/13</f>
        <v>0.23076923076923078</v>
      </c>
      <c r="E7" s="141" t="s">
        <v>118</v>
      </c>
      <c r="F7" s="145">
        <v>77</v>
      </c>
      <c r="G7" s="142">
        <v>12</v>
      </c>
      <c r="H7" s="105">
        <v>17</v>
      </c>
      <c r="I7" s="105">
        <f t="shared" si="0"/>
        <v>0.17647058823529413</v>
      </c>
      <c r="J7" s="105">
        <v>10</v>
      </c>
      <c r="K7" s="119">
        <v>10</v>
      </c>
      <c r="L7" s="119">
        <f t="shared" si="1"/>
        <v>7.7</v>
      </c>
    </row>
    <row r="8" spans="1:12" s="105" customFormat="1" ht="27" customHeight="1">
      <c r="A8" s="136">
        <v>5</v>
      </c>
      <c r="B8" s="137" t="s">
        <v>16</v>
      </c>
      <c r="C8" s="138">
        <v>0</v>
      </c>
      <c r="D8" s="139">
        <f>C8/17</f>
        <v>0</v>
      </c>
      <c r="E8" s="141" t="s">
        <v>122</v>
      </c>
      <c r="F8" s="145">
        <v>85</v>
      </c>
      <c r="G8" s="142">
        <v>16</v>
      </c>
      <c r="H8" s="105">
        <v>21</v>
      </c>
      <c r="I8" s="105">
        <f t="shared" si="0"/>
        <v>0</v>
      </c>
      <c r="J8" s="105">
        <v>17</v>
      </c>
      <c r="K8" s="119">
        <v>15</v>
      </c>
      <c r="L8" s="119">
        <f t="shared" si="1"/>
        <v>5</v>
      </c>
    </row>
    <row r="9" spans="1:12" s="105" customFormat="1" ht="39.4">
      <c r="A9" s="136">
        <v>6</v>
      </c>
      <c r="B9" s="137" t="s">
        <v>12</v>
      </c>
      <c r="C9" s="138">
        <v>1</v>
      </c>
      <c r="D9" s="139">
        <f>C9/21</f>
        <v>4.7619047619047616E-2</v>
      </c>
      <c r="E9" s="141" t="s">
        <v>143</v>
      </c>
      <c r="F9" s="145">
        <v>116</v>
      </c>
      <c r="G9" s="142">
        <v>20</v>
      </c>
      <c r="H9" s="105">
        <v>25</v>
      </c>
      <c r="I9" s="105">
        <f t="shared" si="0"/>
        <v>0.04</v>
      </c>
      <c r="J9" s="105">
        <v>18</v>
      </c>
      <c r="K9" s="119">
        <v>20</v>
      </c>
      <c r="L9" s="119">
        <f t="shared" si="1"/>
        <v>6.4444444444444446</v>
      </c>
    </row>
    <row r="10" spans="1:12" s="105" customFormat="1" ht="26.25">
      <c r="A10" s="136">
        <v>7</v>
      </c>
      <c r="B10" s="137" t="s">
        <v>18</v>
      </c>
      <c r="C10" s="138">
        <v>2</v>
      </c>
      <c r="D10" s="139">
        <f>C10/21</f>
        <v>9.5238095238095233E-2</v>
      </c>
      <c r="E10" s="141" t="s">
        <v>148</v>
      </c>
      <c r="F10" s="145">
        <v>111</v>
      </c>
      <c r="G10" s="148">
        <v>24</v>
      </c>
      <c r="H10" s="105">
        <v>30</v>
      </c>
      <c r="I10" s="105">
        <f t="shared" si="0"/>
        <v>6.6666666666666666E-2</v>
      </c>
      <c r="J10" s="105">
        <v>19</v>
      </c>
      <c r="K10" s="119">
        <v>20</v>
      </c>
      <c r="L10" s="119">
        <f t="shared" si="1"/>
        <v>5.8421052631578947</v>
      </c>
    </row>
    <row r="11" spans="1:12" s="105" customFormat="1" ht="39.4">
      <c r="A11" s="136">
        <v>8</v>
      </c>
      <c r="B11" s="173" t="s">
        <v>21</v>
      </c>
      <c r="C11" s="174">
        <v>1</v>
      </c>
      <c r="D11" s="139">
        <f>C11/30</f>
        <v>3.3333333333333333E-2</v>
      </c>
      <c r="E11" s="141" t="s">
        <v>156</v>
      </c>
      <c r="F11" s="145">
        <v>201</v>
      </c>
      <c r="G11" s="142">
        <v>11</v>
      </c>
      <c r="H11" s="105">
        <v>13</v>
      </c>
      <c r="I11" s="105">
        <f t="shared" si="0"/>
        <v>7.6923076923076927E-2</v>
      </c>
      <c r="J11" s="105">
        <v>27</v>
      </c>
      <c r="K11" s="119">
        <v>29</v>
      </c>
      <c r="L11" s="119">
        <f t="shared" si="1"/>
        <v>7.4444444444444446</v>
      </c>
    </row>
    <row r="12" spans="1:12" s="105" customFormat="1" ht="39.4">
      <c r="A12" s="136">
        <v>9</v>
      </c>
      <c r="B12" s="137" t="s">
        <v>19</v>
      </c>
      <c r="C12" s="138">
        <v>2</v>
      </c>
      <c r="D12" s="139">
        <f>C12/30</f>
        <v>6.6666666666666666E-2</v>
      </c>
      <c r="E12" s="140" t="s">
        <v>146</v>
      </c>
      <c r="F12" s="175">
        <v>158</v>
      </c>
      <c r="G12" s="143">
        <v>25</v>
      </c>
      <c r="H12" s="105">
        <v>30</v>
      </c>
      <c r="I12" s="105">
        <f t="shared" si="0"/>
        <v>6.6666666666666666E-2</v>
      </c>
      <c r="J12" s="105">
        <v>24</v>
      </c>
      <c r="K12" s="119">
        <v>24</v>
      </c>
      <c r="L12" s="119">
        <f t="shared" si="1"/>
        <v>6.583333333333333</v>
      </c>
    </row>
    <row r="13" spans="1:12" s="105" customFormat="1" ht="27" customHeight="1">
      <c r="A13" s="136">
        <v>10</v>
      </c>
      <c r="B13" s="137" t="s">
        <v>13</v>
      </c>
      <c r="C13" s="138">
        <v>0</v>
      </c>
      <c r="D13" s="139">
        <f>C13/22</f>
        <v>0</v>
      </c>
      <c r="E13" s="140" t="s">
        <v>121</v>
      </c>
      <c r="F13" s="145">
        <v>122</v>
      </c>
      <c r="G13" s="142">
        <v>19</v>
      </c>
      <c r="H13" s="105">
        <v>22</v>
      </c>
      <c r="I13" s="105">
        <f t="shared" si="0"/>
        <v>0</v>
      </c>
      <c r="J13" s="105">
        <v>20</v>
      </c>
      <c r="K13" s="119">
        <v>20</v>
      </c>
      <c r="L13" s="119">
        <f t="shared" si="1"/>
        <v>6.1</v>
      </c>
    </row>
    <row r="14" spans="1:12" s="105" customFormat="1" ht="27" customHeight="1">
      <c r="A14" s="136">
        <v>11</v>
      </c>
      <c r="B14" s="137" t="s">
        <v>11</v>
      </c>
      <c r="C14" s="138">
        <v>0</v>
      </c>
      <c r="D14" s="139">
        <f>C14/11</f>
        <v>0</v>
      </c>
      <c r="E14" s="141" t="s">
        <v>118</v>
      </c>
      <c r="F14" s="176">
        <v>66</v>
      </c>
      <c r="G14" s="142">
        <v>10</v>
      </c>
      <c r="H14" s="105">
        <v>11</v>
      </c>
      <c r="I14" s="105">
        <f t="shared" si="0"/>
        <v>0</v>
      </c>
      <c r="J14" s="105">
        <v>11</v>
      </c>
      <c r="K14" s="119">
        <v>11</v>
      </c>
      <c r="L14" s="119">
        <f t="shared" si="1"/>
        <v>6</v>
      </c>
    </row>
    <row r="15" spans="1:12" s="105" customFormat="1" ht="27" customHeight="1">
      <c r="A15" s="136">
        <v>12</v>
      </c>
      <c r="B15" s="137" t="s">
        <v>23</v>
      </c>
      <c r="C15" s="138">
        <v>0</v>
      </c>
      <c r="D15" s="139">
        <f>C15/6</f>
        <v>0</v>
      </c>
      <c r="E15" s="140" t="s">
        <v>115</v>
      </c>
      <c r="F15" s="176">
        <v>28</v>
      </c>
      <c r="G15" s="142">
        <v>3</v>
      </c>
      <c r="H15" s="105">
        <v>6</v>
      </c>
      <c r="I15" s="105">
        <f t="shared" si="0"/>
        <v>0</v>
      </c>
      <c r="J15" s="105">
        <v>6</v>
      </c>
      <c r="K15" s="119">
        <v>6</v>
      </c>
      <c r="L15" s="119">
        <f t="shared" si="1"/>
        <v>4.666666666666667</v>
      </c>
    </row>
    <row r="16" spans="1:12" s="105" customFormat="1" ht="27" customHeight="1">
      <c r="A16" s="136">
        <v>13</v>
      </c>
      <c r="B16" s="137" t="s">
        <v>20</v>
      </c>
      <c r="C16" s="138">
        <v>0</v>
      </c>
      <c r="D16" s="139">
        <v>0</v>
      </c>
      <c r="E16" s="140" t="s">
        <v>120</v>
      </c>
      <c r="F16" s="176">
        <v>1</v>
      </c>
      <c r="G16" s="142">
        <v>1</v>
      </c>
      <c r="H16" s="105">
        <v>1</v>
      </c>
      <c r="I16" s="105">
        <f t="shared" si="0"/>
        <v>0</v>
      </c>
      <c r="J16" s="105">
        <v>1</v>
      </c>
      <c r="K16" s="119">
        <v>0</v>
      </c>
      <c r="L16" s="119">
        <f t="shared" si="1"/>
        <v>1</v>
      </c>
    </row>
    <row r="17" spans="1:14" ht="27" customHeight="1">
      <c r="A17" s="205" t="s">
        <v>3</v>
      </c>
      <c r="B17" s="206"/>
      <c r="C17" s="114">
        <f>SUM(C4:C16)</f>
        <v>13</v>
      </c>
      <c r="D17" s="107">
        <f>C17/230</f>
        <v>5.6521739130434782E-2</v>
      </c>
      <c r="E17" s="107" t="s">
        <v>129</v>
      </c>
      <c r="F17" s="115">
        <f>SUM(F4:F16)</f>
        <v>1282</v>
      </c>
      <c r="G17" s="115">
        <f>SUM(G4:G16)</f>
        <v>167</v>
      </c>
      <c r="H17" s="115">
        <f>SUM(H4:H16)</f>
        <v>230</v>
      </c>
      <c r="J17" s="101">
        <v>229</v>
      </c>
      <c r="K17" s="119">
        <f t="shared" ref="K17" si="2">F17/J17</f>
        <v>5.5982532751091707</v>
      </c>
      <c r="L17" s="119">
        <f t="shared" si="1"/>
        <v>5.5982532751091707</v>
      </c>
    </row>
    <row r="18" spans="1:14" ht="25.5" customHeight="1">
      <c r="A18" s="207" t="s">
        <v>114</v>
      </c>
      <c r="B18" s="208"/>
      <c r="C18" s="208"/>
      <c r="D18" s="208"/>
      <c r="E18" s="208"/>
      <c r="F18" s="208"/>
      <c r="G18" s="149"/>
      <c r="H18" s="116"/>
      <c r="I18" s="116"/>
      <c r="J18" s="116"/>
      <c r="K18" s="116"/>
      <c r="L18" s="116"/>
      <c r="M18" s="116"/>
      <c r="N18" s="116"/>
    </row>
  </sheetData>
  <sortState ref="A4:H16">
    <sortCondition descending="1" ref="D4:D16"/>
  </sortState>
  <mergeCells count="7">
    <mergeCell ref="A17:B17"/>
    <mergeCell ref="A18:F18"/>
    <mergeCell ref="A1:F1"/>
    <mergeCell ref="A2:A3"/>
    <mergeCell ref="B2:B3"/>
    <mergeCell ref="C2:E2"/>
    <mergeCell ref="F2:F3"/>
  </mergeCells>
  <pageMargins left="0.44" right="0.2" top="0.26" bottom="0.28000000000000003" header="0.2"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19"/>
  <sheetViews>
    <sheetView tabSelected="1" workbookViewId="0">
      <pane xSplit="3" ySplit="4" topLeftCell="D5" activePane="bottomRight" state="frozen"/>
      <selection pane="topRight" activeCell="F1" sqref="F1"/>
      <selection pane="bottomLeft" activeCell="A4" sqref="A4"/>
      <selection pane="bottomRight" activeCell="D15" sqref="D15"/>
    </sheetView>
  </sheetViews>
  <sheetFormatPr defaultColWidth="17.265625" defaultRowHeight="13.15"/>
  <cols>
    <col min="1" max="1" width="6.59765625" style="111" customWidth="1"/>
    <col min="2" max="2" width="15.6640625" style="101" customWidth="1"/>
    <col min="3" max="3" width="12.265625" style="101" customWidth="1"/>
    <col min="4" max="4" width="14.86328125" style="111" customWidth="1"/>
    <col min="5" max="5" width="83.59765625" style="111" customWidth="1"/>
    <col min="6" max="6" width="9.265625" style="111" customWidth="1"/>
    <col min="7" max="7" width="13" style="111" hidden="1" customWidth="1"/>
    <col min="8" max="8" width="17.265625" style="101" hidden="1" customWidth="1"/>
    <col min="9" max="9" width="0" style="101" hidden="1" customWidth="1"/>
    <col min="10" max="12" width="10.3984375" style="101" hidden="1" customWidth="1"/>
    <col min="13" max="16384" width="17.265625" style="101"/>
  </cols>
  <sheetData>
    <row r="1" spans="1:12" ht="21.75" customHeight="1">
      <c r="A1" s="216" t="s">
        <v>163</v>
      </c>
      <c r="B1" s="216"/>
      <c r="C1" s="216"/>
      <c r="D1" s="216"/>
      <c r="E1" s="216"/>
      <c r="F1" s="216"/>
      <c r="G1" s="151"/>
    </row>
    <row r="2" spans="1:12" ht="5.55" customHeight="1">
      <c r="A2" s="151"/>
      <c r="B2" s="151"/>
      <c r="C2" s="151"/>
      <c r="D2" s="151"/>
      <c r="E2" s="151"/>
      <c r="F2" s="151"/>
      <c r="G2" s="151"/>
    </row>
    <row r="3" spans="1:12" ht="25.5" customHeight="1">
      <c r="A3" s="210" t="s">
        <v>0</v>
      </c>
      <c r="B3" s="210" t="s">
        <v>22</v>
      </c>
      <c r="C3" s="217" t="s">
        <v>135</v>
      </c>
      <c r="D3" s="218"/>
      <c r="E3" s="219"/>
      <c r="F3" s="212" t="s">
        <v>103</v>
      </c>
      <c r="G3" s="102"/>
    </row>
    <row r="4" spans="1:12" s="105" customFormat="1" ht="30" customHeight="1">
      <c r="A4" s="210"/>
      <c r="B4" s="210"/>
      <c r="C4" s="103" t="s">
        <v>93</v>
      </c>
      <c r="D4" s="103" t="s">
        <v>94</v>
      </c>
      <c r="E4" s="103" t="s">
        <v>92</v>
      </c>
      <c r="F4" s="213"/>
      <c r="G4" s="104"/>
    </row>
    <row r="5" spans="1:12" s="105" customFormat="1" ht="27.75" customHeight="1">
      <c r="A5" s="136">
        <v>1</v>
      </c>
      <c r="B5" s="137" t="s">
        <v>10</v>
      </c>
      <c r="C5" s="144">
        <v>0</v>
      </c>
      <c r="D5" s="139">
        <f>C5/5</f>
        <v>0</v>
      </c>
      <c r="E5" s="140" t="s">
        <v>126</v>
      </c>
      <c r="F5" s="144">
        <v>268</v>
      </c>
      <c r="G5" s="177"/>
      <c r="H5" s="105">
        <v>6</v>
      </c>
      <c r="I5" s="105">
        <f t="shared" ref="I5:I17" si="0">C5/H5</f>
        <v>0</v>
      </c>
      <c r="J5" s="105">
        <v>0</v>
      </c>
      <c r="K5" s="119">
        <v>0</v>
      </c>
      <c r="L5" s="119" t="e">
        <f>F5/J5</f>
        <v>#DIV/0!</v>
      </c>
    </row>
    <row r="6" spans="1:12" s="105" customFormat="1" ht="27.75" customHeight="1">
      <c r="A6" s="136">
        <v>2</v>
      </c>
      <c r="B6" s="137" t="s">
        <v>14</v>
      </c>
      <c r="C6" s="144">
        <v>10</v>
      </c>
      <c r="D6" s="139">
        <f>C6/11</f>
        <v>0.90909090909090906</v>
      </c>
      <c r="E6" s="140" t="s">
        <v>118</v>
      </c>
      <c r="F6" s="144">
        <v>213</v>
      </c>
      <c r="G6" s="143">
        <v>3</v>
      </c>
      <c r="H6" s="105">
        <v>13</v>
      </c>
      <c r="I6" s="105">
        <f t="shared" si="0"/>
        <v>0.76923076923076927</v>
      </c>
      <c r="J6" s="105">
        <v>1</v>
      </c>
      <c r="K6" s="119">
        <v>1</v>
      </c>
      <c r="L6" s="119">
        <f t="shared" ref="L6:L18" si="1">F6/J6</f>
        <v>213</v>
      </c>
    </row>
    <row r="7" spans="1:12" s="105" customFormat="1" ht="27.75" customHeight="1">
      <c r="A7" s="136">
        <v>3</v>
      </c>
      <c r="B7" s="137" t="s">
        <v>17</v>
      </c>
      <c r="C7" s="138">
        <v>11</v>
      </c>
      <c r="D7" s="139">
        <f>C7/21</f>
        <v>0.52380952380952384</v>
      </c>
      <c r="E7" s="141" t="s">
        <v>134</v>
      </c>
      <c r="F7" s="144">
        <v>367</v>
      </c>
      <c r="G7" s="178">
        <v>12</v>
      </c>
      <c r="H7" s="105">
        <v>27</v>
      </c>
      <c r="I7" s="105">
        <f t="shared" si="0"/>
        <v>0.40740740740740738</v>
      </c>
      <c r="J7" s="105">
        <v>7</v>
      </c>
      <c r="K7" s="119">
        <v>14</v>
      </c>
      <c r="L7" s="119">
        <f t="shared" si="1"/>
        <v>52.428571428571431</v>
      </c>
    </row>
    <row r="8" spans="1:12" s="105" customFormat="1" ht="27.75" customHeight="1">
      <c r="A8" s="136">
        <v>4</v>
      </c>
      <c r="B8" s="137" t="s">
        <v>18</v>
      </c>
      <c r="C8" s="144">
        <v>17</v>
      </c>
      <c r="D8" s="139">
        <f>C8/20</f>
        <v>0.85</v>
      </c>
      <c r="E8" s="141" t="s">
        <v>150</v>
      </c>
      <c r="F8" s="144">
        <v>298</v>
      </c>
      <c r="G8" s="178">
        <v>10</v>
      </c>
      <c r="H8" s="105">
        <v>21</v>
      </c>
      <c r="I8" s="105">
        <f t="shared" si="0"/>
        <v>0.80952380952380953</v>
      </c>
      <c r="J8" s="105">
        <v>8</v>
      </c>
      <c r="K8" s="119">
        <v>8</v>
      </c>
      <c r="L8" s="119">
        <f t="shared" si="1"/>
        <v>37.25</v>
      </c>
    </row>
    <row r="9" spans="1:12" s="105" customFormat="1" ht="47" customHeight="1">
      <c r="A9" s="136">
        <v>5</v>
      </c>
      <c r="B9" s="137" t="s">
        <v>19</v>
      </c>
      <c r="C9" s="144">
        <v>12</v>
      </c>
      <c r="D9" s="139">
        <f>C9/23</f>
        <v>0.52173913043478259</v>
      </c>
      <c r="E9" s="179" t="s">
        <v>149</v>
      </c>
      <c r="F9" s="144">
        <v>456</v>
      </c>
      <c r="G9" s="178">
        <v>7</v>
      </c>
      <c r="H9" s="105">
        <v>22</v>
      </c>
      <c r="I9" s="105">
        <f t="shared" si="0"/>
        <v>0.54545454545454541</v>
      </c>
      <c r="J9" s="105">
        <v>26</v>
      </c>
      <c r="K9" s="119">
        <v>26</v>
      </c>
      <c r="L9" s="119">
        <f t="shared" si="1"/>
        <v>17.53846153846154</v>
      </c>
    </row>
    <row r="10" spans="1:12" s="105" customFormat="1" ht="27.75" customHeight="1">
      <c r="A10" s="136">
        <v>6</v>
      </c>
      <c r="B10" s="137" t="s">
        <v>15</v>
      </c>
      <c r="C10" s="144">
        <v>9</v>
      </c>
      <c r="D10" s="139">
        <f>C10/15</f>
        <v>0.6</v>
      </c>
      <c r="E10" s="179" t="s">
        <v>140</v>
      </c>
      <c r="F10" s="144">
        <v>204</v>
      </c>
      <c r="G10" s="180">
        <v>4</v>
      </c>
      <c r="H10" s="105">
        <v>11</v>
      </c>
      <c r="I10" s="105">
        <f t="shared" si="0"/>
        <v>0.81818181818181823</v>
      </c>
      <c r="J10" s="105">
        <v>14</v>
      </c>
      <c r="K10" s="119">
        <v>16</v>
      </c>
      <c r="L10" s="119">
        <f t="shared" si="1"/>
        <v>14.571428571428571</v>
      </c>
    </row>
    <row r="11" spans="1:12" s="105" customFormat="1" ht="27.75" customHeight="1">
      <c r="A11" s="136">
        <v>7</v>
      </c>
      <c r="B11" s="137" t="s">
        <v>21</v>
      </c>
      <c r="C11" s="144">
        <v>0</v>
      </c>
      <c r="D11" s="139">
        <f>C11/21</f>
        <v>0</v>
      </c>
      <c r="E11" s="140" t="s">
        <v>117</v>
      </c>
      <c r="F11" s="144">
        <v>279</v>
      </c>
      <c r="G11" s="178">
        <v>4</v>
      </c>
      <c r="H11" s="105">
        <v>17</v>
      </c>
      <c r="I11" s="105">
        <f t="shared" si="0"/>
        <v>0</v>
      </c>
      <c r="J11" s="105">
        <v>27</v>
      </c>
      <c r="K11" s="119">
        <v>28</v>
      </c>
      <c r="L11" s="119">
        <f t="shared" si="1"/>
        <v>10.333333333333334</v>
      </c>
    </row>
    <row r="12" spans="1:12" s="105" customFormat="1" ht="27.75" customHeight="1">
      <c r="A12" s="136">
        <v>8</v>
      </c>
      <c r="B12" s="137" t="s">
        <v>16</v>
      </c>
      <c r="C12" s="144">
        <v>18</v>
      </c>
      <c r="D12" s="139">
        <f>C12/15</f>
        <v>1.2</v>
      </c>
      <c r="E12" s="179" t="s">
        <v>153</v>
      </c>
      <c r="F12" s="144">
        <v>233</v>
      </c>
      <c r="G12" s="178">
        <v>9</v>
      </c>
      <c r="H12" s="105">
        <v>25</v>
      </c>
      <c r="I12" s="105">
        <f t="shared" si="0"/>
        <v>0.72</v>
      </c>
      <c r="J12" s="105">
        <v>7</v>
      </c>
      <c r="K12" s="119">
        <v>11</v>
      </c>
      <c r="L12" s="119">
        <f t="shared" si="1"/>
        <v>33.285714285714285</v>
      </c>
    </row>
    <row r="13" spans="1:12" s="105" customFormat="1" ht="26.25">
      <c r="A13" s="136">
        <v>9</v>
      </c>
      <c r="B13" s="137" t="s">
        <v>12</v>
      </c>
      <c r="C13" s="144">
        <v>5</v>
      </c>
      <c r="D13" s="139">
        <f>C13/20</f>
        <v>0.25</v>
      </c>
      <c r="E13" s="179" t="s">
        <v>144</v>
      </c>
      <c r="F13" s="144">
        <v>351</v>
      </c>
      <c r="G13" s="178">
        <v>17</v>
      </c>
      <c r="H13" s="105">
        <v>30</v>
      </c>
      <c r="I13" s="105">
        <f t="shared" si="0"/>
        <v>0.16666666666666666</v>
      </c>
      <c r="J13" s="105">
        <v>9</v>
      </c>
      <c r="K13" s="119">
        <v>16</v>
      </c>
      <c r="L13" s="119">
        <f t="shared" si="1"/>
        <v>39</v>
      </c>
    </row>
    <row r="14" spans="1:12" s="105" customFormat="1" ht="27.75" customHeight="1">
      <c r="A14" s="136">
        <v>10</v>
      </c>
      <c r="B14" s="137" t="s">
        <v>11</v>
      </c>
      <c r="C14" s="144">
        <v>0</v>
      </c>
      <c r="D14" s="139">
        <f>C14/9</f>
        <v>0</v>
      </c>
      <c r="E14" s="141" t="s">
        <v>128</v>
      </c>
      <c r="F14" s="144">
        <v>78</v>
      </c>
      <c r="G14" s="178">
        <v>12</v>
      </c>
      <c r="H14" s="105">
        <v>21</v>
      </c>
      <c r="I14" s="105">
        <f t="shared" si="0"/>
        <v>0</v>
      </c>
      <c r="J14" s="105">
        <v>11</v>
      </c>
      <c r="K14" s="119">
        <v>11</v>
      </c>
      <c r="L14" s="119">
        <f t="shared" si="1"/>
        <v>7.0909090909090908</v>
      </c>
    </row>
    <row r="15" spans="1:12" s="105" customFormat="1" ht="27.75" customHeight="1">
      <c r="A15" s="136">
        <v>11</v>
      </c>
      <c r="B15" s="137" t="s">
        <v>13</v>
      </c>
      <c r="C15" s="144">
        <v>5</v>
      </c>
      <c r="D15" s="139">
        <f>C15/16</f>
        <v>0.3125</v>
      </c>
      <c r="E15" s="179" t="s">
        <v>137</v>
      </c>
      <c r="F15" s="144">
        <v>188</v>
      </c>
      <c r="G15" s="143">
        <v>26</v>
      </c>
      <c r="H15" s="105">
        <v>30</v>
      </c>
      <c r="I15" s="105">
        <f t="shared" si="0"/>
        <v>0.16666666666666666</v>
      </c>
      <c r="J15" s="105">
        <v>19</v>
      </c>
      <c r="K15" s="119">
        <v>19</v>
      </c>
      <c r="L15" s="119">
        <f t="shared" si="1"/>
        <v>9.8947368421052637</v>
      </c>
    </row>
    <row r="16" spans="1:12" s="105" customFormat="1" ht="27.75" customHeight="1">
      <c r="A16" s="136">
        <v>12</v>
      </c>
      <c r="B16" s="137" t="s">
        <v>20</v>
      </c>
      <c r="C16" s="144">
        <v>0</v>
      </c>
      <c r="D16" s="139">
        <f>C16/1</f>
        <v>0</v>
      </c>
      <c r="E16" s="181" t="s">
        <v>96</v>
      </c>
      <c r="F16" s="144">
        <v>1</v>
      </c>
      <c r="G16" s="178">
        <v>1</v>
      </c>
      <c r="H16" s="105">
        <v>1</v>
      </c>
      <c r="I16" s="105">
        <f t="shared" si="0"/>
        <v>0</v>
      </c>
      <c r="J16" s="105">
        <v>1</v>
      </c>
      <c r="K16" s="119">
        <v>1</v>
      </c>
      <c r="L16" s="119">
        <f t="shared" si="1"/>
        <v>1</v>
      </c>
    </row>
    <row r="17" spans="1:12" s="105" customFormat="1" ht="27.75" customHeight="1">
      <c r="A17" s="136">
        <v>13</v>
      </c>
      <c r="B17" s="137" t="s">
        <v>23</v>
      </c>
      <c r="C17" s="144">
        <v>0</v>
      </c>
      <c r="D17" s="139">
        <f>C17/5</f>
        <v>0</v>
      </c>
      <c r="E17" s="140" t="s">
        <v>126</v>
      </c>
      <c r="F17" s="144">
        <v>21</v>
      </c>
      <c r="G17" s="178">
        <v>6</v>
      </c>
      <c r="H17" s="105">
        <v>6</v>
      </c>
      <c r="I17" s="105">
        <f t="shared" si="0"/>
        <v>0</v>
      </c>
      <c r="J17" s="105">
        <v>6</v>
      </c>
      <c r="K17" s="119">
        <v>6</v>
      </c>
      <c r="L17" s="119">
        <f t="shared" si="1"/>
        <v>3.5</v>
      </c>
    </row>
    <row r="18" spans="1:12" ht="27.75" customHeight="1">
      <c r="A18" s="210" t="s">
        <v>3</v>
      </c>
      <c r="B18" s="210"/>
      <c r="C18" s="106">
        <f>SUM(C5:C17)</f>
        <v>87</v>
      </c>
      <c r="D18" s="107">
        <f>C18/230</f>
        <v>0.37826086956521737</v>
      </c>
      <c r="E18" s="107" t="s">
        <v>127</v>
      </c>
      <c r="F18" s="108">
        <f>SUM(F5:F17)</f>
        <v>2957</v>
      </c>
      <c r="G18" s="109">
        <f>SUM(G5:G17)</f>
        <v>111</v>
      </c>
      <c r="H18" s="108">
        <f>SUM(H5:H17)</f>
        <v>230</v>
      </c>
      <c r="J18" s="101">
        <v>229</v>
      </c>
      <c r="K18" s="119">
        <f t="shared" ref="K18" si="2">F18/J18</f>
        <v>12.912663755458516</v>
      </c>
      <c r="L18" s="119">
        <f t="shared" si="1"/>
        <v>12.912663755458516</v>
      </c>
    </row>
    <row r="19" spans="1:12" ht="36.75" customHeight="1">
      <c r="A19" s="214" t="s">
        <v>112</v>
      </c>
      <c r="B19" s="215"/>
      <c r="C19" s="215"/>
      <c r="D19" s="215"/>
      <c r="E19" s="215"/>
      <c r="F19" s="215"/>
      <c r="G19" s="110"/>
    </row>
  </sheetData>
  <sortState ref="A5:H17">
    <sortCondition descending="1" ref="D5:D17"/>
  </sortState>
  <mergeCells count="7">
    <mergeCell ref="A18:B18"/>
    <mergeCell ref="A19:F19"/>
    <mergeCell ref="A1:F1"/>
    <mergeCell ref="A3:A4"/>
    <mergeCell ref="B3:B4"/>
    <mergeCell ref="C3:E3"/>
    <mergeCell ref="F3:F4"/>
  </mergeCells>
  <pageMargins left="0.48" right="0.2" top="0.33" bottom="0.2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M14"/>
  <sheetViews>
    <sheetView workbookViewId="0">
      <selection activeCell="F14" sqref="F14"/>
    </sheetView>
  </sheetViews>
  <sheetFormatPr defaultRowHeight="12.75"/>
  <cols>
    <col min="3" max="3" width="14.86328125" customWidth="1"/>
    <col min="6" max="6" width="14.6640625" customWidth="1"/>
    <col min="9" max="9" width="11.86328125" customWidth="1"/>
  </cols>
  <sheetData>
    <row r="2" spans="3:13" ht="15.4">
      <c r="C2" s="49" t="s">
        <v>11</v>
      </c>
      <c r="D2" s="50">
        <v>4.4545454545454541</v>
      </c>
      <c r="F2" s="51" t="s">
        <v>21</v>
      </c>
      <c r="G2" s="50">
        <v>1.8666666666666667</v>
      </c>
      <c r="I2" s="51" t="s">
        <v>10</v>
      </c>
      <c r="J2" s="50">
        <v>4.5</v>
      </c>
    </row>
    <row r="3" spans="3:13" ht="15.4">
      <c r="C3" s="51" t="s">
        <v>12</v>
      </c>
      <c r="D3" s="50">
        <v>3.0476190476190474</v>
      </c>
      <c r="F3" s="51" t="s">
        <v>15</v>
      </c>
      <c r="G3" s="50">
        <v>1.2592592592592593</v>
      </c>
      <c r="I3" s="51" t="s">
        <v>15</v>
      </c>
      <c r="J3" s="50">
        <v>1.4444444444444444</v>
      </c>
      <c r="M3" t="s">
        <v>98</v>
      </c>
    </row>
    <row r="4" spans="3:13" ht="15.4">
      <c r="C4" s="51" t="s">
        <v>16</v>
      </c>
      <c r="D4" s="50">
        <v>2.5882352941176472</v>
      </c>
      <c r="F4" s="51" t="s">
        <v>18</v>
      </c>
      <c r="G4" s="50">
        <v>1.2380952380952381</v>
      </c>
      <c r="I4" s="51" t="s">
        <v>17</v>
      </c>
      <c r="J4" s="50">
        <v>1.44</v>
      </c>
      <c r="M4" t="s">
        <v>99</v>
      </c>
    </row>
    <row r="5" spans="3:13" ht="15.4">
      <c r="C5" s="51" t="s">
        <v>18</v>
      </c>
      <c r="D5" s="50">
        <v>2.4285714285714284</v>
      </c>
      <c r="F5" s="51" t="s">
        <v>11</v>
      </c>
      <c r="G5" s="50">
        <v>1.1818181818181819</v>
      </c>
      <c r="I5" s="51" t="s">
        <v>14</v>
      </c>
      <c r="J5" s="50">
        <v>1.3846153846153846</v>
      </c>
      <c r="M5" t="s">
        <v>100</v>
      </c>
    </row>
    <row r="6" spans="3:13" ht="15.4">
      <c r="C6" s="51" t="s">
        <v>19</v>
      </c>
      <c r="D6" s="50">
        <v>2.3666666666666667</v>
      </c>
      <c r="E6" s="52"/>
      <c r="F6" s="51" t="s">
        <v>14</v>
      </c>
      <c r="G6" s="50">
        <v>1.1538461538461537</v>
      </c>
      <c r="H6" s="52"/>
      <c r="I6" s="51" t="s">
        <v>18</v>
      </c>
      <c r="J6" s="50">
        <v>1.3333333333333333</v>
      </c>
      <c r="M6" t="s">
        <v>101</v>
      </c>
    </row>
    <row r="7" spans="3:13" ht="15.4">
      <c r="C7" s="51" t="s">
        <v>21</v>
      </c>
      <c r="D7" s="50">
        <v>2.2666666666666666</v>
      </c>
      <c r="E7" s="52"/>
      <c r="F7" s="51" t="s">
        <v>16</v>
      </c>
      <c r="G7" s="50">
        <v>1.1176470588235294</v>
      </c>
      <c r="H7" s="52"/>
      <c r="I7" s="51" t="s">
        <v>16</v>
      </c>
      <c r="J7" s="50">
        <v>1.2352941176470589</v>
      </c>
    </row>
    <row r="8" spans="3:13" ht="30.75">
      <c r="C8" s="41" t="s">
        <v>15</v>
      </c>
      <c r="D8" s="43">
        <v>1.5925925925925926</v>
      </c>
      <c r="F8" s="41" t="s">
        <v>19</v>
      </c>
      <c r="G8" s="43">
        <v>1</v>
      </c>
      <c r="I8" s="41" t="s">
        <v>20</v>
      </c>
      <c r="J8" s="43">
        <v>1</v>
      </c>
    </row>
    <row r="9" spans="3:13" ht="15.4">
      <c r="C9" s="41" t="s">
        <v>17</v>
      </c>
      <c r="D9" s="43">
        <v>1.48</v>
      </c>
      <c r="F9" s="40" t="s">
        <v>17</v>
      </c>
      <c r="G9" s="43">
        <v>0.92</v>
      </c>
      <c r="I9" s="41" t="s">
        <v>19</v>
      </c>
      <c r="J9" s="43">
        <v>0.93333333333333335</v>
      </c>
    </row>
    <row r="10" spans="3:13" ht="15.4">
      <c r="C10" s="41" t="s">
        <v>14</v>
      </c>
      <c r="D10" s="43">
        <v>1.0769230769230769</v>
      </c>
      <c r="F10" s="41" t="s">
        <v>13</v>
      </c>
      <c r="G10" s="43">
        <v>0.90909090909090906</v>
      </c>
      <c r="I10" s="41" t="s">
        <v>11</v>
      </c>
      <c r="J10" s="43">
        <v>0.81818181818181823</v>
      </c>
    </row>
    <row r="11" spans="3:13" ht="15.4">
      <c r="C11" s="41" t="s">
        <v>13</v>
      </c>
      <c r="D11" s="43">
        <v>1.0454545454545454</v>
      </c>
      <c r="F11" s="41" t="s">
        <v>23</v>
      </c>
      <c r="G11" s="43">
        <v>0.83333333333333337</v>
      </c>
      <c r="I11" s="41" t="s">
        <v>21</v>
      </c>
      <c r="J11" s="43">
        <v>0.8</v>
      </c>
    </row>
    <row r="12" spans="3:13" ht="15.4">
      <c r="C12" s="41" t="s">
        <v>23</v>
      </c>
      <c r="D12" s="43">
        <v>0.5</v>
      </c>
      <c r="F12" s="41" t="s">
        <v>12</v>
      </c>
      <c r="G12" s="43">
        <v>0.7142857142857143</v>
      </c>
      <c r="I12" s="41" t="s">
        <v>12</v>
      </c>
      <c r="J12" s="43">
        <v>0.7142857142857143</v>
      </c>
    </row>
    <row r="13" spans="3:13" ht="15.4">
      <c r="C13" s="41" t="s">
        <v>10</v>
      </c>
      <c r="D13" s="43">
        <v>0.33333333333333331</v>
      </c>
      <c r="F13" s="41" t="s">
        <v>10</v>
      </c>
      <c r="G13" s="43">
        <v>0.66666666666666663</v>
      </c>
      <c r="I13" s="41" t="s">
        <v>13</v>
      </c>
      <c r="J13" s="43">
        <v>0.7142857142857143</v>
      </c>
    </row>
    <row r="14" spans="3:13" ht="15.4">
      <c r="C14" s="42" t="s">
        <v>20</v>
      </c>
      <c r="D14" s="43">
        <v>0</v>
      </c>
      <c r="F14" s="41" t="s">
        <v>20</v>
      </c>
      <c r="G14" s="43">
        <v>0</v>
      </c>
      <c r="I14" s="41" t="s">
        <v>23</v>
      </c>
      <c r="J14" s="43">
        <v>0.33333333333333331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C2:F14"/>
  <sheetViews>
    <sheetView workbookViewId="0">
      <selection activeCell="G20" sqref="G20"/>
    </sheetView>
  </sheetViews>
  <sheetFormatPr defaultRowHeight="12.75"/>
  <cols>
    <col min="3" max="3" width="13.06640625" customWidth="1"/>
  </cols>
  <sheetData>
    <row r="2" spans="3:6" ht="15.4">
      <c r="C2" s="45" t="s">
        <v>11</v>
      </c>
      <c r="D2" s="48">
        <v>364</v>
      </c>
      <c r="E2" s="46">
        <v>7542</v>
      </c>
      <c r="F2">
        <v>4.8263060196234422</v>
      </c>
    </row>
    <row r="3" spans="3:6" ht="15.4">
      <c r="C3" s="45" t="s">
        <v>12</v>
      </c>
      <c r="D3" s="48">
        <v>1146</v>
      </c>
      <c r="E3" s="46">
        <v>28319</v>
      </c>
      <c r="F3">
        <v>4.046753063314382</v>
      </c>
    </row>
    <row r="4" spans="3:6" ht="15.4">
      <c r="C4" s="45" t="s">
        <v>19</v>
      </c>
      <c r="D4" s="48">
        <v>500</v>
      </c>
      <c r="E4" s="46">
        <v>31456</v>
      </c>
      <c r="F4">
        <v>1.5895218718209563</v>
      </c>
    </row>
    <row r="5" spans="3:6" ht="15.4">
      <c r="C5" s="45" t="s">
        <v>20</v>
      </c>
      <c r="D5" s="48">
        <v>13</v>
      </c>
      <c r="E5" s="47">
        <v>1185</v>
      </c>
      <c r="F5">
        <v>1.0970464135021099</v>
      </c>
    </row>
    <row r="6" spans="3:6" ht="15.4">
      <c r="C6" s="45" t="s">
        <v>15</v>
      </c>
      <c r="D6" s="48">
        <v>280</v>
      </c>
      <c r="E6" s="46">
        <v>29925</v>
      </c>
      <c r="F6">
        <v>0.9356725146198831</v>
      </c>
    </row>
    <row r="7" spans="3:6" ht="15.4">
      <c r="C7" s="45" t="s">
        <v>23</v>
      </c>
      <c r="D7" s="48">
        <v>62</v>
      </c>
      <c r="E7" s="46">
        <v>8421</v>
      </c>
      <c r="F7">
        <v>0.73625460159125999</v>
      </c>
    </row>
    <row r="8" spans="3:6" ht="15.4">
      <c r="C8" s="45" t="s">
        <v>10</v>
      </c>
      <c r="D8" s="48">
        <v>51</v>
      </c>
      <c r="E8" s="46">
        <v>7906</v>
      </c>
      <c r="F8">
        <v>0.64507968631419177</v>
      </c>
    </row>
    <row r="9" spans="3:6" ht="15.4">
      <c r="C9" s="45" t="s">
        <v>16</v>
      </c>
      <c r="D9" s="48">
        <v>149</v>
      </c>
      <c r="E9" s="46">
        <v>23920</v>
      </c>
      <c r="F9">
        <v>0.62290969899665549</v>
      </c>
    </row>
    <row r="10" spans="3:6" ht="15.4">
      <c r="C10" s="45" t="s">
        <v>18</v>
      </c>
      <c r="D10" s="48">
        <v>185</v>
      </c>
      <c r="E10" s="46">
        <v>31324</v>
      </c>
      <c r="F10">
        <v>0.59060145575277745</v>
      </c>
    </row>
    <row r="11" spans="3:6" ht="15.4">
      <c r="C11" s="45" t="s">
        <v>21</v>
      </c>
      <c r="D11" s="48">
        <v>200</v>
      </c>
      <c r="E11" s="46">
        <v>35611</v>
      </c>
      <c r="F11">
        <v>0.56162421723624723</v>
      </c>
    </row>
    <row r="12" spans="3:6" ht="15.4">
      <c r="C12" s="45" t="s">
        <v>13</v>
      </c>
      <c r="D12" s="48">
        <v>172</v>
      </c>
      <c r="E12" s="46">
        <v>31750</v>
      </c>
      <c r="F12">
        <v>0.54173228346456692</v>
      </c>
    </row>
    <row r="13" spans="3:6" ht="15.4">
      <c r="C13" s="45" t="s">
        <v>17</v>
      </c>
      <c r="D13" s="48">
        <v>177</v>
      </c>
      <c r="E13" s="46">
        <v>36622</v>
      </c>
      <c r="F13">
        <v>0.48331603953907482</v>
      </c>
    </row>
    <row r="14" spans="3:6" ht="15.4">
      <c r="C14" s="45" t="s">
        <v>14</v>
      </c>
      <c r="D14" s="48">
        <v>88</v>
      </c>
      <c r="E14" s="46">
        <v>22035</v>
      </c>
      <c r="F14">
        <v>0.39936464715225778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D3:M17"/>
  <sheetViews>
    <sheetView topLeftCell="A7" workbookViewId="0">
      <selection activeCell="N16" sqref="N16"/>
    </sheetView>
  </sheetViews>
  <sheetFormatPr defaultRowHeight="12.75"/>
  <cols>
    <col min="4" max="4" width="11.6640625" customWidth="1"/>
  </cols>
  <sheetData>
    <row r="3" spans="4:13" ht="30.75">
      <c r="D3" s="40" t="s">
        <v>17</v>
      </c>
      <c r="E3" s="39">
        <v>10</v>
      </c>
      <c r="H3" s="41" t="s">
        <v>12</v>
      </c>
      <c r="I3" s="44">
        <v>13</v>
      </c>
      <c r="L3" s="41" t="s">
        <v>19</v>
      </c>
      <c r="M3" s="44">
        <v>18</v>
      </c>
    </row>
    <row r="4" spans="4:13" ht="30.75">
      <c r="D4" s="41" t="s">
        <v>13</v>
      </c>
      <c r="E4" s="39">
        <v>9</v>
      </c>
      <c r="H4" s="41" t="s">
        <v>19</v>
      </c>
      <c r="I4" s="44">
        <v>12</v>
      </c>
      <c r="L4" s="41" t="s">
        <v>21</v>
      </c>
      <c r="M4" s="44">
        <v>13</v>
      </c>
    </row>
    <row r="5" spans="4:13" ht="15.75">
      <c r="D5" s="41" t="s">
        <v>18</v>
      </c>
      <c r="E5" s="39">
        <v>7</v>
      </c>
      <c r="H5" s="41" t="s">
        <v>13</v>
      </c>
      <c r="I5" s="44">
        <v>12</v>
      </c>
      <c r="L5" s="41" t="s">
        <v>15</v>
      </c>
      <c r="M5" s="44">
        <v>12</v>
      </c>
    </row>
    <row r="6" spans="4:13" ht="30.75">
      <c r="D6" s="41" t="s">
        <v>12</v>
      </c>
      <c r="E6" s="39">
        <v>6</v>
      </c>
      <c r="H6" s="41" t="s">
        <v>17</v>
      </c>
      <c r="I6" s="44">
        <v>9</v>
      </c>
      <c r="L6" s="41" t="s">
        <v>13</v>
      </c>
      <c r="M6" s="44">
        <v>12</v>
      </c>
    </row>
    <row r="7" spans="4:13" ht="30.75">
      <c r="D7" s="41" t="s">
        <v>21</v>
      </c>
      <c r="E7" s="39">
        <v>6</v>
      </c>
      <c r="H7" s="41" t="s">
        <v>21</v>
      </c>
      <c r="I7" s="44">
        <v>7</v>
      </c>
      <c r="L7" s="41" t="s">
        <v>12</v>
      </c>
      <c r="M7" s="44">
        <v>11</v>
      </c>
    </row>
    <row r="8" spans="4:13" ht="30.75">
      <c r="D8" s="41" t="s">
        <v>14</v>
      </c>
      <c r="E8" s="39">
        <v>6</v>
      </c>
      <c r="H8" s="41" t="s">
        <v>15</v>
      </c>
      <c r="I8" s="44">
        <v>7</v>
      </c>
      <c r="L8" s="41" t="s">
        <v>17</v>
      </c>
      <c r="M8" s="44">
        <v>7</v>
      </c>
    </row>
    <row r="9" spans="4:13" ht="30.75">
      <c r="D9" s="41" t="s">
        <v>19</v>
      </c>
      <c r="E9" s="39">
        <v>5</v>
      </c>
      <c r="H9" s="41" t="s">
        <v>16</v>
      </c>
      <c r="I9" s="44">
        <v>7</v>
      </c>
      <c r="L9" s="41" t="s">
        <v>18</v>
      </c>
      <c r="M9" s="44">
        <v>7</v>
      </c>
    </row>
    <row r="10" spans="4:13" ht="30.75">
      <c r="D10" s="41" t="s">
        <v>23</v>
      </c>
      <c r="E10" s="39">
        <v>5</v>
      </c>
      <c r="H10" s="40" t="s">
        <v>18</v>
      </c>
      <c r="I10" s="44">
        <v>6</v>
      </c>
      <c r="L10" s="41" t="s">
        <v>16</v>
      </c>
      <c r="M10" s="44">
        <v>7</v>
      </c>
    </row>
    <row r="11" spans="4:13" ht="30.75">
      <c r="D11" s="41" t="s">
        <v>15</v>
      </c>
      <c r="E11" s="39">
        <v>4</v>
      </c>
      <c r="H11" s="41" t="s">
        <v>11</v>
      </c>
      <c r="I11" s="44">
        <v>5</v>
      </c>
      <c r="L11" s="41" t="s">
        <v>11</v>
      </c>
      <c r="M11" s="44">
        <v>6</v>
      </c>
    </row>
    <row r="12" spans="4:13" ht="30.75">
      <c r="D12" s="41" t="s">
        <v>10</v>
      </c>
      <c r="E12" s="39">
        <v>4</v>
      </c>
      <c r="H12" s="41" t="s">
        <v>14</v>
      </c>
      <c r="I12" s="44">
        <v>5</v>
      </c>
      <c r="L12" s="41" t="s">
        <v>23</v>
      </c>
      <c r="M12" s="44">
        <v>4</v>
      </c>
    </row>
    <row r="13" spans="4:13" ht="30.75">
      <c r="D13" s="41" t="s">
        <v>11</v>
      </c>
      <c r="E13" s="39">
        <v>1</v>
      </c>
      <c r="H13" s="41" t="s">
        <v>23</v>
      </c>
      <c r="I13" s="44">
        <v>3</v>
      </c>
      <c r="L13" s="41" t="s">
        <v>14</v>
      </c>
      <c r="M13" s="44">
        <v>2</v>
      </c>
    </row>
    <row r="14" spans="4:13" ht="30.75">
      <c r="D14" s="41" t="s">
        <v>16</v>
      </c>
      <c r="E14" s="39">
        <v>1</v>
      </c>
      <c r="H14" s="41" t="s">
        <v>10</v>
      </c>
      <c r="I14" s="44">
        <v>3</v>
      </c>
      <c r="L14" s="41" t="s">
        <v>10</v>
      </c>
      <c r="M14" s="44">
        <v>1</v>
      </c>
    </row>
    <row r="15" spans="4:13" ht="30.75">
      <c r="D15" s="42" t="s">
        <v>20</v>
      </c>
      <c r="E15" s="39">
        <v>1</v>
      </c>
      <c r="H15" s="41" t="s">
        <v>20</v>
      </c>
      <c r="I15" s="44">
        <v>1</v>
      </c>
      <c r="L15" s="41" t="s">
        <v>20</v>
      </c>
      <c r="M15" s="44">
        <v>0</v>
      </c>
    </row>
    <row r="17" spans="5:13">
      <c r="E17">
        <f>SUM(E3:E15)</f>
        <v>65</v>
      </c>
      <c r="I17">
        <f>SUM(I3:I15)</f>
        <v>90</v>
      </c>
      <c r="M17">
        <f>SUM(M3:M15)</f>
        <v>100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AA261"/>
  <sheetViews>
    <sheetView workbookViewId="0">
      <selection activeCell="A2" sqref="A2:AA2"/>
    </sheetView>
  </sheetViews>
  <sheetFormatPr defaultColWidth="9.06640625" defaultRowHeight="10.15"/>
  <cols>
    <col min="1" max="1" width="3.3984375" style="10" customWidth="1"/>
    <col min="2" max="2" width="16.86328125" style="11" customWidth="1"/>
    <col min="3" max="3" width="7" style="21" customWidth="1"/>
    <col min="4" max="7" width="6" style="21" customWidth="1"/>
    <col min="8" max="8" width="7.59765625" style="21" customWidth="1"/>
    <col min="9" max="9" width="6.86328125" style="21" customWidth="1"/>
    <col min="10" max="11" width="6" style="21" customWidth="1"/>
    <col min="12" max="12" width="6.6640625" style="21" customWidth="1"/>
    <col min="13" max="13" width="7" style="21" customWidth="1"/>
    <col min="14" max="17" width="6" style="21" customWidth="1"/>
    <col min="18" max="18" width="6.6640625" style="21" customWidth="1"/>
    <col min="19" max="19" width="7.06640625" style="21" customWidth="1"/>
    <col min="20" max="22" width="6" style="21" customWidth="1"/>
    <col min="23" max="27" width="6" style="22" customWidth="1"/>
    <col min="28" max="16384" width="9.06640625" style="11"/>
  </cols>
  <sheetData>
    <row r="1" spans="1:27" s="5" customFormat="1" ht="15" customHeight="1">
      <c r="A1" s="1"/>
      <c r="B1" s="2"/>
      <c r="C1" s="3"/>
      <c r="D1" s="3"/>
      <c r="E1" s="3"/>
      <c r="F1" s="3"/>
      <c r="G1" s="3"/>
      <c r="H1" s="3"/>
      <c r="I1" s="3"/>
      <c r="J1" s="3"/>
      <c r="K1" s="3"/>
      <c r="L1" s="3"/>
      <c r="M1" s="3"/>
      <c r="N1" s="3"/>
      <c r="O1" s="3"/>
      <c r="P1" s="3"/>
      <c r="Q1" s="3"/>
      <c r="R1" s="3"/>
      <c r="S1" s="3"/>
      <c r="T1" s="3"/>
      <c r="U1" s="3"/>
      <c r="V1" s="3"/>
      <c r="W1" s="4"/>
      <c r="X1" s="4"/>
      <c r="Y1" s="4"/>
      <c r="Z1" s="4"/>
      <c r="AA1" s="4"/>
    </row>
    <row r="2" spans="1:27" s="6" customFormat="1" ht="43.5" customHeight="1">
      <c r="A2" s="222" t="s">
        <v>85</v>
      </c>
      <c r="B2" s="222"/>
      <c r="C2" s="223"/>
      <c r="D2" s="223"/>
      <c r="E2" s="223"/>
      <c r="F2" s="223"/>
      <c r="G2" s="223"/>
      <c r="H2" s="223"/>
      <c r="I2" s="223"/>
      <c r="J2" s="223"/>
      <c r="K2" s="223"/>
      <c r="L2" s="223"/>
      <c r="M2" s="223"/>
      <c r="N2" s="224"/>
      <c r="O2" s="223"/>
      <c r="P2" s="223"/>
      <c r="Q2" s="223"/>
      <c r="R2" s="223"/>
      <c r="S2" s="223"/>
      <c r="T2" s="223"/>
      <c r="U2" s="223"/>
      <c r="V2" s="223"/>
      <c r="W2" s="222"/>
      <c r="X2" s="222"/>
      <c r="Y2" s="222"/>
      <c r="Z2" s="222"/>
      <c r="AA2" s="222"/>
    </row>
    <row r="3" spans="1:27" s="6" customFormat="1" ht="18.75" customHeight="1">
      <c r="A3" s="225" t="s">
        <v>26</v>
      </c>
      <c r="B3" s="225"/>
      <c r="C3" s="225"/>
      <c r="D3" s="225"/>
      <c r="E3" s="225"/>
      <c r="F3" s="225"/>
      <c r="G3" s="225"/>
      <c r="H3" s="225"/>
      <c r="I3" s="225"/>
      <c r="J3" s="225"/>
      <c r="K3" s="225"/>
      <c r="L3" s="225"/>
      <c r="M3" s="225"/>
      <c r="N3" s="225"/>
      <c r="O3" s="225"/>
      <c r="P3" s="225"/>
      <c r="Q3" s="225"/>
      <c r="R3" s="225"/>
      <c r="S3" s="225"/>
      <c r="T3" s="225"/>
      <c r="U3" s="225"/>
      <c r="V3" s="225"/>
      <c r="W3" s="225"/>
      <c r="X3" s="225"/>
      <c r="Y3" s="225"/>
      <c r="Z3" s="225"/>
      <c r="AA3" s="225"/>
    </row>
    <row r="4" spans="1:27" s="5" customFormat="1" ht="21" customHeight="1">
      <c r="A4" s="1"/>
      <c r="B4" s="7"/>
      <c r="C4" s="3"/>
      <c r="D4" s="3"/>
      <c r="E4" s="3"/>
      <c r="F4" s="3"/>
      <c r="G4" s="3"/>
      <c r="H4" s="3"/>
      <c r="I4" s="3"/>
      <c r="J4" s="3"/>
      <c r="K4" s="3"/>
      <c r="L4" s="3"/>
      <c r="M4" s="3"/>
      <c r="N4" s="3"/>
      <c r="O4" s="3"/>
      <c r="P4" s="3"/>
      <c r="Q4" s="3"/>
      <c r="R4" s="3"/>
      <c r="S4" s="3"/>
      <c r="T4" s="3"/>
      <c r="U4" s="3"/>
      <c r="V4" s="3"/>
      <c r="W4" s="4"/>
      <c r="X4" s="226" t="s">
        <v>27</v>
      </c>
      <c r="Y4" s="226"/>
      <c r="Z4" s="226"/>
      <c r="AA4" s="226"/>
    </row>
    <row r="5" spans="1:27" s="6" customFormat="1" ht="21" customHeight="1">
      <c r="A5" s="227" t="s">
        <v>0</v>
      </c>
      <c r="B5" s="227" t="s">
        <v>28</v>
      </c>
      <c r="C5" s="221" t="s">
        <v>29</v>
      </c>
      <c r="D5" s="221"/>
      <c r="E5" s="221"/>
      <c r="F5" s="221"/>
      <c r="G5" s="221"/>
      <c r="H5" s="221"/>
      <c r="I5" s="221"/>
      <c r="J5" s="221"/>
      <c r="K5" s="221"/>
      <c r="L5" s="221"/>
      <c r="M5" s="221" t="s">
        <v>30</v>
      </c>
      <c r="N5" s="221"/>
      <c r="O5" s="221"/>
      <c r="P5" s="221"/>
      <c r="Q5" s="221"/>
      <c r="R5" s="221" t="s">
        <v>31</v>
      </c>
      <c r="S5" s="221"/>
      <c r="T5" s="221"/>
      <c r="U5" s="221"/>
      <c r="V5" s="221"/>
      <c r="W5" s="228" t="s">
        <v>32</v>
      </c>
      <c r="X5" s="228"/>
      <c r="Y5" s="228"/>
      <c r="Z5" s="228"/>
      <c r="AA5" s="228"/>
    </row>
    <row r="6" spans="1:27" s="6" customFormat="1" ht="21" customHeight="1">
      <c r="A6" s="227"/>
      <c r="B6" s="227"/>
      <c r="C6" s="221" t="s">
        <v>2</v>
      </c>
      <c r="D6" s="221" t="s">
        <v>33</v>
      </c>
      <c r="E6" s="221"/>
      <c r="F6" s="221"/>
      <c r="G6" s="221"/>
      <c r="H6" s="221" t="s">
        <v>34</v>
      </c>
      <c r="I6" s="221"/>
      <c r="J6" s="221"/>
      <c r="K6" s="221"/>
      <c r="L6" s="221"/>
      <c r="M6" s="221"/>
      <c r="N6" s="221"/>
      <c r="O6" s="221"/>
      <c r="P6" s="221"/>
      <c r="Q6" s="221"/>
      <c r="R6" s="221"/>
      <c r="S6" s="221"/>
      <c r="T6" s="221"/>
      <c r="U6" s="221"/>
      <c r="V6" s="221"/>
      <c r="W6" s="228"/>
      <c r="X6" s="228"/>
      <c r="Y6" s="228"/>
      <c r="Z6" s="228"/>
      <c r="AA6" s="228"/>
    </row>
    <row r="7" spans="1:27" s="6" customFormat="1" ht="21" customHeight="1">
      <c r="A7" s="227"/>
      <c r="B7" s="227"/>
      <c r="C7" s="221"/>
      <c r="D7" s="221"/>
      <c r="E7" s="221"/>
      <c r="F7" s="221"/>
      <c r="G7" s="221"/>
      <c r="H7" s="220" t="s">
        <v>35</v>
      </c>
      <c r="I7" s="221" t="s">
        <v>36</v>
      </c>
      <c r="J7" s="221"/>
      <c r="K7" s="221"/>
      <c r="L7" s="221"/>
      <c r="M7" s="220" t="s">
        <v>35</v>
      </c>
      <c r="N7" s="221" t="s">
        <v>36</v>
      </c>
      <c r="O7" s="221"/>
      <c r="P7" s="221"/>
      <c r="Q7" s="221"/>
      <c r="R7" s="220" t="s">
        <v>35</v>
      </c>
      <c r="S7" s="220" t="s">
        <v>36</v>
      </c>
      <c r="T7" s="220"/>
      <c r="U7" s="220"/>
      <c r="V7" s="220"/>
      <c r="W7" s="229" t="s">
        <v>35</v>
      </c>
      <c r="X7" s="228" t="s">
        <v>36</v>
      </c>
      <c r="Y7" s="228"/>
      <c r="Z7" s="228"/>
      <c r="AA7" s="228"/>
    </row>
    <row r="8" spans="1:27" s="6" customFormat="1" ht="31.5" customHeight="1">
      <c r="A8" s="227"/>
      <c r="B8" s="227"/>
      <c r="C8" s="221"/>
      <c r="D8" s="8" t="s">
        <v>35</v>
      </c>
      <c r="E8" s="8" t="s">
        <v>37</v>
      </c>
      <c r="F8" s="8" t="s">
        <v>38</v>
      </c>
      <c r="G8" s="8" t="s">
        <v>39</v>
      </c>
      <c r="H8" s="220"/>
      <c r="I8" s="8" t="s">
        <v>37</v>
      </c>
      <c r="J8" s="8" t="s">
        <v>38</v>
      </c>
      <c r="K8" s="8" t="s">
        <v>39</v>
      </c>
      <c r="L8" s="8" t="s">
        <v>40</v>
      </c>
      <c r="M8" s="220"/>
      <c r="N8" s="8" t="s">
        <v>37</v>
      </c>
      <c r="O8" s="8" t="s">
        <v>38</v>
      </c>
      <c r="P8" s="8" t="s">
        <v>39</v>
      </c>
      <c r="Q8" s="8" t="s">
        <v>40</v>
      </c>
      <c r="R8" s="220"/>
      <c r="S8" s="8" t="s">
        <v>37</v>
      </c>
      <c r="T8" s="8" t="s">
        <v>38</v>
      </c>
      <c r="U8" s="8" t="s">
        <v>39</v>
      </c>
      <c r="V8" s="8" t="s">
        <v>40</v>
      </c>
      <c r="W8" s="229"/>
      <c r="X8" s="9" t="s">
        <v>37</v>
      </c>
      <c r="Y8" s="9" t="s">
        <v>38</v>
      </c>
      <c r="Z8" s="9" t="s">
        <v>39</v>
      </c>
      <c r="AA8" s="9" t="s">
        <v>40</v>
      </c>
    </row>
    <row r="9" spans="1:27">
      <c r="A9" s="27"/>
      <c r="B9" s="28"/>
      <c r="C9" s="29"/>
      <c r="D9" s="29"/>
      <c r="E9" s="29"/>
      <c r="F9" s="29"/>
      <c r="G9" s="29"/>
      <c r="H9" s="29"/>
      <c r="I9" s="29"/>
      <c r="J9" s="29"/>
      <c r="K9" s="29"/>
      <c r="L9" s="29"/>
      <c r="M9" s="29"/>
      <c r="N9" s="29"/>
      <c r="O9" s="29"/>
      <c r="P9" s="29"/>
      <c r="Q9" s="29"/>
      <c r="R9" s="29"/>
      <c r="S9" s="29"/>
      <c r="T9" s="29"/>
      <c r="U9" s="29"/>
      <c r="V9" s="29"/>
      <c r="W9" s="30"/>
      <c r="X9" s="30"/>
      <c r="Y9" s="30"/>
      <c r="Z9" s="30"/>
      <c r="AA9" s="30"/>
    </row>
    <row r="10" spans="1:27" s="12" customFormat="1" ht="18.75" customHeight="1">
      <c r="A10" s="31" t="s">
        <v>24</v>
      </c>
      <c r="B10" s="32" t="s">
        <v>41</v>
      </c>
      <c r="C10" s="33">
        <f>+C11+C12</f>
        <v>436151.09645400004</v>
      </c>
      <c r="D10" s="33">
        <f t="shared" ref="D10:V10" si="0">+D11+D12</f>
        <v>5827.946453999999</v>
      </c>
      <c r="E10" s="33">
        <f t="shared" si="0"/>
        <v>5827.946453999999</v>
      </c>
      <c r="F10" s="33">
        <f t="shared" si="0"/>
        <v>0</v>
      </c>
      <c r="G10" s="33">
        <f t="shared" si="0"/>
        <v>0</v>
      </c>
      <c r="H10" s="33">
        <f t="shared" si="0"/>
        <v>430323.15</v>
      </c>
      <c r="I10" s="33">
        <f t="shared" si="0"/>
        <v>244768</v>
      </c>
      <c r="J10" s="33">
        <f t="shared" si="0"/>
        <v>15200</v>
      </c>
      <c r="K10" s="33">
        <f t="shared" si="0"/>
        <v>23355.15</v>
      </c>
      <c r="L10" s="33">
        <f t="shared" si="0"/>
        <v>147000</v>
      </c>
      <c r="M10" s="33">
        <f t="shared" si="0"/>
        <v>134401.17687299999</v>
      </c>
      <c r="N10" s="33">
        <f t="shared" si="0"/>
        <v>56941.45687300001</v>
      </c>
      <c r="O10" s="33">
        <f t="shared" si="0"/>
        <v>6719.27</v>
      </c>
      <c r="P10" s="33">
        <f t="shared" si="0"/>
        <v>2599.7039999999997</v>
      </c>
      <c r="Q10" s="33">
        <f t="shared" si="0"/>
        <v>68140.745999999999</v>
      </c>
      <c r="R10" s="33">
        <f t="shared" si="0"/>
        <v>301749.91958099999</v>
      </c>
      <c r="S10" s="33">
        <f t="shared" si="0"/>
        <v>193654.489581</v>
      </c>
      <c r="T10" s="33">
        <f t="shared" si="0"/>
        <v>8480.73</v>
      </c>
      <c r="U10" s="33">
        <f t="shared" si="0"/>
        <v>20755.446</v>
      </c>
      <c r="V10" s="33">
        <f t="shared" si="0"/>
        <v>78859.254000000001</v>
      </c>
      <c r="W10" s="34">
        <f>M10/C10</f>
        <v>0.30815278917262795</v>
      </c>
      <c r="X10" s="34">
        <f>N10/(E10+I10)</f>
        <v>0.2272241737296111</v>
      </c>
      <c r="Y10" s="34">
        <f>O10/(F10+J10)</f>
        <v>0.44205723684210529</v>
      </c>
      <c r="Z10" s="34">
        <f>P10/(G10+K10)</f>
        <v>0.11131180917270921</v>
      </c>
      <c r="AA10" s="34">
        <f>Q10/L10</f>
        <v>0.46354248979591839</v>
      </c>
    </row>
    <row r="11" spans="1:27" ht="18.75" customHeight="1">
      <c r="A11" s="35" t="s">
        <v>42</v>
      </c>
      <c r="B11" s="36" t="s">
        <v>43</v>
      </c>
      <c r="C11" s="37">
        <f>+D11+H11</f>
        <v>275278.26300000004</v>
      </c>
      <c r="D11" s="37">
        <f>SUM(E11:G11)</f>
        <v>5482.8629999999994</v>
      </c>
      <c r="E11" s="37">
        <f>+E29+E47+E65+E83+E101+E119+E137+E155+E173+E191+E209+E227+E245</f>
        <v>5482.8629999999994</v>
      </c>
      <c r="F11" s="37">
        <f>+F29+F47+F65+F83+F101+F119+F137+F155+F173+F191+F209+F227+F245</f>
        <v>0</v>
      </c>
      <c r="G11" s="37">
        <f>+G29+G47+G65+G83+G101+G119+G137+G155+G173+G191+G209+G227+G245</f>
        <v>0</v>
      </c>
      <c r="H11" s="37">
        <f>SUM(I11:L11)</f>
        <v>269795.40000000002</v>
      </c>
      <c r="I11" s="37">
        <f>+I29+I47+I65+I83+I101+I119+I137+I155+I173+I191+I209+I227+I245</f>
        <v>87620</v>
      </c>
      <c r="J11" s="37">
        <f>+J29+J47+J65+J83+J101+J119+J137+J155+J173+J191+J209+J227+J245</f>
        <v>14600</v>
      </c>
      <c r="K11" s="37">
        <f>+K29+K47+K65+K83+K101+K119+K137+K155+K173+K191+K209+K227+K245</f>
        <v>20575.400000000001</v>
      </c>
      <c r="L11" s="37">
        <f>+L29+L47+L65+L83+L101+L119+L137+L155+L173+L191+L209+L227+L245</f>
        <v>147000</v>
      </c>
      <c r="M11" s="37">
        <f>SUM(N11:Q11)</f>
        <v>107471.922737</v>
      </c>
      <c r="N11" s="37">
        <f>+N29+N47+N65+N83+N101+N119+N137+N155+N173+N191+N209+N227+N245</f>
        <v>30588.596737000003</v>
      </c>
      <c r="O11" s="37">
        <f>+O29+O47+O65+O83+O101+O119+O137+O155+O173+O191+O209+O227+O245</f>
        <v>6659.27</v>
      </c>
      <c r="P11" s="37">
        <f>+P29+P47+P65+P83+P101+P119+P137+P155+P173+P191+P209+P227+P245</f>
        <v>2083.31</v>
      </c>
      <c r="Q11" s="37">
        <f>+Q29+Q47+Q65+Q83+Q101+Q119+Q137+Q155+Q173+Q191+Q209+Q227+Q245</f>
        <v>68140.745999999999</v>
      </c>
      <c r="R11" s="37">
        <f>SUM(S11:V11)</f>
        <v>167806.34026299999</v>
      </c>
      <c r="S11" s="37">
        <f>(E11+I11)-N11</f>
        <v>62514.266262999998</v>
      </c>
      <c r="T11" s="37">
        <f>(F11+J11)-O11</f>
        <v>7940.73</v>
      </c>
      <c r="U11" s="37">
        <f>(G11+K11)-P11</f>
        <v>18492.09</v>
      </c>
      <c r="V11" s="37">
        <f>L11-Q11</f>
        <v>78859.254000000001</v>
      </c>
      <c r="W11" s="38">
        <f t="shared" ref="W11:W27" si="1">M11/C11</f>
        <v>0.39041194740828478</v>
      </c>
      <c r="X11" s="38">
        <f t="shared" ref="X11:X27" si="2">N11/(E11+I11)</f>
        <v>0.32854625251427555</v>
      </c>
      <c r="Y11" s="38">
        <f>O11/(F11+J11)</f>
        <v>0.45611438356164385</v>
      </c>
      <c r="Z11" s="38">
        <f t="shared" ref="Z11:Z27" si="3">P11/(G11+K11)</f>
        <v>0.10125246653771007</v>
      </c>
      <c r="AA11" s="38">
        <f>Q11/L11</f>
        <v>0.46354248979591839</v>
      </c>
    </row>
    <row r="12" spans="1:27" ht="15.75" customHeight="1">
      <c r="A12" s="35" t="s">
        <v>42</v>
      </c>
      <c r="B12" s="36" t="s">
        <v>44</v>
      </c>
      <c r="C12" s="37">
        <f t="shared" ref="C12:V12" si="4">SUM(C13:C27)</f>
        <v>160872.83345400001</v>
      </c>
      <c r="D12" s="37">
        <f t="shared" si="4"/>
        <v>345.08345399999996</v>
      </c>
      <c r="E12" s="37">
        <f t="shared" si="4"/>
        <v>345.08345399999996</v>
      </c>
      <c r="F12" s="37">
        <f t="shared" si="4"/>
        <v>0</v>
      </c>
      <c r="G12" s="37">
        <f t="shared" si="4"/>
        <v>0</v>
      </c>
      <c r="H12" s="37">
        <f t="shared" si="4"/>
        <v>160527.75</v>
      </c>
      <c r="I12" s="37">
        <f t="shared" si="4"/>
        <v>157148</v>
      </c>
      <c r="J12" s="37">
        <f t="shared" si="4"/>
        <v>600</v>
      </c>
      <c r="K12" s="37">
        <f t="shared" si="4"/>
        <v>2779.75</v>
      </c>
      <c r="L12" s="37">
        <f t="shared" si="4"/>
        <v>0</v>
      </c>
      <c r="M12" s="37">
        <f t="shared" si="4"/>
        <v>26929.254136000003</v>
      </c>
      <c r="N12" s="37">
        <f t="shared" si="4"/>
        <v>26352.860136000007</v>
      </c>
      <c r="O12" s="37">
        <f t="shared" si="4"/>
        <v>60</v>
      </c>
      <c r="P12" s="37">
        <f t="shared" si="4"/>
        <v>516.39400000000001</v>
      </c>
      <c r="Q12" s="37">
        <f t="shared" si="4"/>
        <v>0</v>
      </c>
      <c r="R12" s="37">
        <f t="shared" si="4"/>
        <v>133943.579318</v>
      </c>
      <c r="S12" s="37">
        <f t="shared" si="4"/>
        <v>131140.223318</v>
      </c>
      <c r="T12" s="37">
        <f t="shared" si="4"/>
        <v>540</v>
      </c>
      <c r="U12" s="37">
        <f t="shared" si="4"/>
        <v>2263.3559999999998</v>
      </c>
      <c r="V12" s="37">
        <f t="shared" si="4"/>
        <v>0</v>
      </c>
      <c r="W12" s="38">
        <f t="shared" si="1"/>
        <v>0.16739466544983903</v>
      </c>
      <c r="X12" s="38">
        <f t="shared" si="2"/>
        <v>0.16732709499396556</v>
      </c>
      <c r="Y12" s="38">
        <f>O12/(F12+J12)</f>
        <v>0.1</v>
      </c>
      <c r="Z12" s="38">
        <f t="shared" si="3"/>
        <v>0.18576994334022845</v>
      </c>
      <c r="AA12" s="38"/>
    </row>
    <row r="13" spans="1:27" ht="15.75" hidden="1" customHeight="1">
      <c r="A13" s="35" t="s">
        <v>45</v>
      </c>
      <c r="B13" s="36" t="s">
        <v>46</v>
      </c>
      <c r="C13" s="37">
        <f t="shared" ref="C13:C27" si="5">+D13+H13</f>
        <v>40275.083454</v>
      </c>
      <c r="D13" s="37">
        <f t="shared" ref="D13:D27" si="6">SUM(E13:G13)</f>
        <v>335.08345399999996</v>
      </c>
      <c r="E13" s="37">
        <f t="shared" ref="E13:G27" si="7">+E31+E49+E67+E85+E103+E121+E139+E157+E175+E193+E211+E229+E247</f>
        <v>335.08345399999996</v>
      </c>
      <c r="F13" s="37">
        <f t="shared" si="7"/>
        <v>0</v>
      </c>
      <c r="G13" s="37">
        <f t="shared" si="7"/>
        <v>0</v>
      </c>
      <c r="H13" s="37">
        <f>SUM(I13:L13)</f>
        <v>39940</v>
      </c>
      <c r="I13" s="37">
        <f t="shared" ref="I13:L27" si="8">+I31+I49+I67+I85+I103+I121+I139+I157+I175+I193+I211+I229+I247</f>
        <v>39940</v>
      </c>
      <c r="J13" s="37">
        <f t="shared" si="8"/>
        <v>0</v>
      </c>
      <c r="K13" s="37">
        <f t="shared" si="8"/>
        <v>0</v>
      </c>
      <c r="L13" s="37">
        <f t="shared" si="8"/>
        <v>0</v>
      </c>
      <c r="M13" s="37">
        <f>SUM(N13:Q13)</f>
        <v>14685.455136</v>
      </c>
      <c r="N13" s="37">
        <f t="shared" ref="N13:Q27" si="9">+N31+N49+N67+N85+N103+N121+N139+N157+N175+N193+N211+N229+N247</f>
        <v>14685.455136</v>
      </c>
      <c r="O13" s="37">
        <f t="shared" si="9"/>
        <v>0</v>
      </c>
      <c r="P13" s="37">
        <f t="shared" si="9"/>
        <v>0</v>
      </c>
      <c r="Q13" s="37">
        <f t="shared" si="9"/>
        <v>0</v>
      </c>
      <c r="R13" s="37">
        <f t="shared" ref="R13:R27" si="10">SUM(S13:V13)</f>
        <v>25589.628317999999</v>
      </c>
      <c r="S13" s="37">
        <f t="shared" ref="S13:U27" si="11">(E13+I13)-N13</f>
        <v>25589.628317999999</v>
      </c>
      <c r="T13" s="37">
        <f t="shared" si="11"/>
        <v>0</v>
      </c>
      <c r="U13" s="37">
        <f t="shared" si="11"/>
        <v>0</v>
      </c>
      <c r="V13" s="37">
        <f t="shared" ref="V13:V27" si="12">L13-Q13</f>
        <v>0</v>
      </c>
      <c r="W13" s="38">
        <f t="shared" si="1"/>
        <v>0.36462879469319848</v>
      </c>
      <c r="X13" s="38">
        <f t="shared" si="2"/>
        <v>0.36462879469319848</v>
      </c>
      <c r="Y13" s="38"/>
      <c r="Z13" s="38"/>
      <c r="AA13" s="38"/>
    </row>
    <row r="14" spans="1:27" ht="15.75" hidden="1" customHeight="1">
      <c r="A14" s="35" t="s">
        <v>45</v>
      </c>
      <c r="B14" s="36" t="s">
        <v>47</v>
      </c>
      <c r="C14" s="37">
        <f t="shared" si="5"/>
        <v>38507</v>
      </c>
      <c r="D14" s="37">
        <f t="shared" si="6"/>
        <v>0</v>
      </c>
      <c r="E14" s="37">
        <f t="shared" si="7"/>
        <v>0</v>
      </c>
      <c r="F14" s="37">
        <f t="shared" si="7"/>
        <v>0</v>
      </c>
      <c r="G14" s="37">
        <f t="shared" si="7"/>
        <v>0</v>
      </c>
      <c r="H14" s="37">
        <f t="shared" ref="H14:H27" si="13">SUM(I14:L14)</f>
        <v>38507</v>
      </c>
      <c r="I14" s="37">
        <f t="shared" si="8"/>
        <v>37598</v>
      </c>
      <c r="J14" s="37">
        <f t="shared" si="8"/>
        <v>380</v>
      </c>
      <c r="K14" s="37">
        <f t="shared" si="8"/>
        <v>529</v>
      </c>
      <c r="L14" s="37">
        <f t="shared" si="8"/>
        <v>0</v>
      </c>
      <c r="M14" s="37">
        <f t="shared" ref="M14:M27" si="14">SUM(N14:Q14)</f>
        <v>2847.8289999999997</v>
      </c>
      <c r="N14" s="37">
        <f t="shared" si="9"/>
        <v>2795.8289999999997</v>
      </c>
      <c r="O14" s="37">
        <f t="shared" si="9"/>
        <v>0</v>
      </c>
      <c r="P14" s="37">
        <f t="shared" si="9"/>
        <v>52</v>
      </c>
      <c r="Q14" s="37">
        <f t="shared" si="9"/>
        <v>0</v>
      </c>
      <c r="R14" s="37">
        <f t="shared" si="10"/>
        <v>35659.171000000002</v>
      </c>
      <c r="S14" s="37">
        <f t="shared" si="11"/>
        <v>34802.171000000002</v>
      </c>
      <c r="T14" s="37">
        <f t="shared" si="11"/>
        <v>380</v>
      </c>
      <c r="U14" s="37">
        <f t="shared" si="11"/>
        <v>477</v>
      </c>
      <c r="V14" s="37">
        <f t="shared" si="12"/>
        <v>0</v>
      </c>
      <c r="W14" s="38">
        <f t="shared" si="1"/>
        <v>7.3956137845067119E-2</v>
      </c>
      <c r="X14" s="38">
        <f t="shared" si="2"/>
        <v>7.4361109633491129E-2</v>
      </c>
      <c r="Y14" s="38">
        <f>O14/(F14+J14)</f>
        <v>0</v>
      </c>
      <c r="Z14" s="38">
        <f t="shared" si="3"/>
        <v>9.8298676748582225E-2</v>
      </c>
      <c r="AA14" s="38"/>
    </row>
    <row r="15" spans="1:27" ht="15.75" hidden="1" customHeight="1">
      <c r="A15" s="35" t="s">
        <v>45</v>
      </c>
      <c r="B15" s="36" t="s">
        <v>48</v>
      </c>
      <c r="C15" s="37">
        <f t="shared" si="5"/>
        <v>3530</v>
      </c>
      <c r="D15" s="37">
        <f t="shared" si="6"/>
        <v>0</v>
      </c>
      <c r="E15" s="37">
        <f t="shared" si="7"/>
        <v>0</v>
      </c>
      <c r="F15" s="37">
        <f t="shared" si="7"/>
        <v>0</v>
      </c>
      <c r="G15" s="37">
        <f t="shared" si="7"/>
        <v>0</v>
      </c>
      <c r="H15" s="37">
        <f t="shared" si="13"/>
        <v>3530</v>
      </c>
      <c r="I15" s="37">
        <f t="shared" si="8"/>
        <v>3525</v>
      </c>
      <c r="J15" s="37">
        <f t="shared" si="8"/>
        <v>0</v>
      </c>
      <c r="K15" s="37">
        <f t="shared" si="8"/>
        <v>5</v>
      </c>
      <c r="L15" s="37">
        <f t="shared" si="8"/>
        <v>0</v>
      </c>
      <c r="M15" s="37">
        <f t="shared" si="14"/>
        <v>133.1</v>
      </c>
      <c r="N15" s="37">
        <f t="shared" si="9"/>
        <v>133.1</v>
      </c>
      <c r="O15" s="37">
        <f t="shared" si="9"/>
        <v>0</v>
      </c>
      <c r="P15" s="37">
        <f t="shared" si="9"/>
        <v>0</v>
      </c>
      <c r="Q15" s="37">
        <f t="shared" si="9"/>
        <v>0</v>
      </c>
      <c r="R15" s="37">
        <f t="shared" si="10"/>
        <v>3396.9</v>
      </c>
      <c r="S15" s="37">
        <f t="shared" si="11"/>
        <v>3391.9</v>
      </c>
      <c r="T15" s="37">
        <f t="shared" si="11"/>
        <v>0</v>
      </c>
      <c r="U15" s="37">
        <f t="shared" si="11"/>
        <v>5</v>
      </c>
      <c r="V15" s="37">
        <f t="shared" si="12"/>
        <v>0</v>
      </c>
      <c r="W15" s="38">
        <f t="shared" si="1"/>
        <v>3.770538243626062E-2</v>
      </c>
      <c r="X15" s="38">
        <f t="shared" si="2"/>
        <v>3.7758865248226949E-2</v>
      </c>
      <c r="Y15" s="38"/>
      <c r="Z15" s="38">
        <f t="shared" si="3"/>
        <v>0</v>
      </c>
      <c r="AA15" s="38"/>
    </row>
    <row r="16" spans="1:27" ht="24" hidden="1" customHeight="1">
      <c r="A16" s="35" t="s">
        <v>45</v>
      </c>
      <c r="B16" s="36" t="s">
        <v>49</v>
      </c>
      <c r="C16" s="37">
        <f t="shared" si="5"/>
        <v>3530</v>
      </c>
      <c r="D16" s="37">
        <f t="shared" si="6"/>
        <v>0</v>
      </c>
      <c r="E16" s="37">
        <f t="shared" si="7"/>
        <v>0</v>
      </c>
      <c r="F16" s="37">
        <f t="shared" si="7"/>
        <v>0</v>
      </c>
      <c r="G16" s="37">
        <f t="shared" si="7"/>
        <v>0</v>
      </c>
      <c r="H16" s="37">
        <f>SUM(I16:L16)</f>
        <v>3530</v>
      </c>
      <c r="I16" s="37">
        <f t="shared" si="8"/>
        <v>3525</v>
      </c>
      <c r="J16" s="37">
        <f t="shared" si="8"/>
        <v>0</v>
      </c>
      <c r="K16" s="37">
        <f t="shared" si="8"/>
        <v>5</v>
      </c>
      <c r="L16" s="37">
        <f t="shared" si="8"/>
        <v>0</v>
      </c>
      <c r="M16" s="37">
        <f>SUM(N16:Q16)</f>
        <v>157.19999999999999</v>
      </c>
      <c r="N16" s="37">
        <f t="shared" si="9"/>
        <v>157.19999999999999</v>
      </c>
      <c r="O16" s="37">
        <f t="shared" si="9"/>
        <v>0</v>
      </c>
      <c r="P16" s="37">
        <f t="shared" si="9"/>
        <v>0</v>
      </c>
      <c r="Q16" s="37">
        <f t="shared" si="9"/>
        <v>0</v>
      </c>
      <c r="R16" s="37">
        <f t="shared" si="10"/>
        <v>3372.8</v>
      </c>
      <c r="S16" s="37">
        <f t="shared" si="11"/>
        <v>3367.8</v>
      </c>
      <c r="T16" s="37">
        <f t="shared" si="11"/>
        <v>0</v>
      </c>
      <c r="U16" s="37">
        <f t="shared" si="11"/>
        <v>5</v>
      </c>
      <c r="V16" s="37">
        <f t="shared" si="12"/>
        <v>0</v>
      </c>
      <c r="W16" s="38">
        <f t="shared" si="1"/>
        <v>4.4532577903682716E-2</v>
      </c>
      <c r="X16" s="38">
        <f t="shared" si="2"/>
        <v>4.4595744680851063E-2</v>
      </c>
      <c r="Y16" s="38"/>
      <c r="Z16" s="38">
        <f t="shared" si="3"/>
        <v>0</v>
      </c>
      <c r="AA16" s="38"/>
    </row>
    <row r="17" spans="1:27" ht="25.5" hidden="1" customHeight="1">
      <c r="A17" s="35" t="s">
        <v>45</v>
      </c>
      <c r="B17" s="36" t="s">
        <v>50</v>
      </c>
      <c r="C17" s="37">
        <f t="shared" si="5"/>
        <v>2650</v>
      </c>
      <c r="D17" s="37">
        <f t="shared" si="6"/>
        <v>0</v>
      </c>
      <c r="E17" s="37">
        <f t="shared" si="7"/>
        <v>0</v>
      </c>
      <c r="F17" s="37">
        <f t="shared" si="7"/>
        <v>0</v>
      </c>
      <c r="G17" s="37">
        <f t="shared" si="7"/>
        <v>0</v>
      </c>
      <c r="H17" s="37">
        <f t="shared" si="13"/>
        <v>2650</v>
      </c>
      <c r="I17" s="37">
        <f t="shared" si="8"/>
        <v>2400</v>
      </c>
      <c r="J17" s="37">
        <f t="shared" si="8"/>
        <v>0</v>
      </c>
      <c r="K17" s="37">
        <f t="shared" si="8"/>
        <v>250</v>
      </c>
      <c r="L17" s="37">
        <f t="shared" si="8"/>
        <v>0</v>
      </c>
      <c r="M17" s="37">
        <f t="shared" si="14"/>
        <v>250</v>
      </c>
      <c r="N17" s="37">
        <f t="shared" si="9"/>
        <v>0</v>
      </c>
      <c r="O17" s="37">
        <f t="shared" si="9"/>
        <v>0</v>
      </c>
      <c r="P17" s="37">
        <f t="shared" si="9"/>
        <v>250</v>
      </c>
      <c r="Q17" s="37">
        <f t="shared" si="9"/>
        <v>0</v>
      </c>
      <c r="R17" s="37">
        <f t="shared" si="10"/>
        <v>2400</v>
      </c>
      <c r="S17" s="37">
        <f t="shared" si="11"/>
        <v>2400</v>
      </c>
      <c r="T17" s="37">
        <f t="shared" si="11"/>
        <v>0</v>
      </c>
      <c r="U17" s="37">
        <f t="shared" si="11"/>
        <v>0</v>
      </c>
      <c r="V17" s="37">
        <f t="shared" si="12"/>
        <v>0</v>
      </c>
      <c r="W17" s="38">
        <f t="shared" si="1"/>
        <v>9.4339622641509441E-2</v>
      </c>
      <c r="X17" s="38">
        <f t="shared" si="2"/>
        <v>0</v>
      </c>
      <c r="Y17" s="38"/>
      <c r="Z17" s="38">
        <f t="shared" si="3"/>
        <v>1</v>
      </c>
      <c r="AA17" s="38"/>
    </row>
    <row r="18" spans="1:27" ht="26.25" hidden="1" customHeight="1">
      <c r="A18" s="35" t="s">
        <v>45</v>
      </c>
      <c r="B18" s="36" t="s">
        <v>51</v>
      </c>
      <c r="C18" s="37">
        <f t="shared" si="5"/>
        <v>0</v>
      </c>
      <c r="D18" s="37">
        <f t="shared" si="6"/>
        <v>0</v>
      </c>
      <c r="E18" s="37">
        <f t="shared" si="7"/>
        <v>0</v>
      </c>
      <c r="F18" s="37">
        <f t="shared" si="7"/>
        <v>0</v>
      </c>
      <c r="G18" s="37">
        <f t="shared" si="7"/>
        <v>0</v>
      </c>
      <c r="H18" s="37">
        <f t="shared" si="13"/>
        <v>0</v>
      </c>
      <c r="I18" s="37">
        <f t="shared" si="8"/>
        <v>0</v>
      </c>
      <c r="J18" s="37">
        <f t="shared" si="8"/>
        <v>0</v>
      </c>
      <c r="K18" s="37">
        <f t="shared" si="8"/>
        <v>0</v>
      </c>
      <c r="L18" s="37">
        <f t="shared" si="8"/>
        <v>0</v>
      </c>
      <c r="M18" s="37">
        <f t="shared" si="14"/>
        <v>0</v>
      </c>
      <c r="N18" s="37">
        <f t="shared" si="9"/>
        <v>0</v>
      </c>
      <c r="O18" s="37">
        <f t="shared" si="9"/>
        <v>0</v>
      </c>
      <c r="P18" s="37">
        <f t="shared" si="9"/>
        <v>0</v>
      </c>
      <c r="Q18" s="37">
        <f t="shared" si="9"/>
        <v>0</v>
      </c>
      <c r="R18" s="37">
        <f t="shared" si="10"/>
        <v>0</v>
      </c>
      <c r="S18" s="37">
        <f t="shared" si="11"/>
        <v>0</v>
      </c>
      <c r="T18" s="37">
        <f t="shared" si="11"/>
        <v>0</v>
      </c>
      <c r="U18" s="37">
        <f t="shared" si="11"/>
        <v>0</v>
      </c>
      <c r="V18" s="37">
        <f t="shared" si="12"/>
        <v>0</v>
      </c>
      <c r="W18" s="38"/>
      <c r="X18" s="38"/>
      <c r="Y18" s="38"/>
      <c r="Z18" s="38"/>
      <c r="AA18" s="38"/>
    </row>
    <row r="19" spans="1:27" ht="20.25" hidden="1" customHeight="1">
      <c r="A19" s="35" t="s">
        <v>45</v>
      </c>
      <c r="B19" s="36" t="s">
        <v>52</v>
      </c>
      <c r="C19" s="37">
        <f t="shared" si="5"/>
        <v>5665.2</v>
      </c>
      <c r="D19" s="37">
        <f t="shared" si="6"/>
        <v>0</v>
      </c>
      <c r="E19" s="37">
        <f t="shared" si="7"/>
        <v>0</v>
      </c>
      <c r="F19" s="37">
        <f t="shared" si="7"/>
        <v>0</v>
      </c>
      <c r="G19" s="37">
        <f t="shared" si="7"/>
        <v>0</v>
      </c>
      <c r="H19" s="37">
        <f t="shared" si="13"/>
        <v>5665.2</v>
      </c>
      <c r="I19" s="37">
        <f t="shared" si="8"/>
        <v>5310</v>
      </c>
      <c r="J19" s="37">
        <f t="shared" si="8"/>
        <v>0</v>
      </c>
      <c r="K19" s="37">
        <f t="shared" si="8"/>
        <v>355.2</v>
      </c>
      <c r="L19" s="37">
        <f t="shared" si="8"/>
        <v>0</v>
      </c>
      <c r="M19" s="37">
        <f t="shared" si="14"/>
        <v>987.34799999999996</v>
      </c>
      <c r="N19" s="37">
        <f t="shared" si="9"/>
        <v>973.14799999999991</v>
      </c>
      <c r="O19" s="37">
        <f t="shared" si="9"/>
        <v>0</v>
      </c>
      <c r="P19" s="37">
        <f t="shared" si="9"/>
        <v>14.2</v>
      </c>
      <c r="Q19" s="37">
        <f t="shared" si="9"/>
        <v>0</v>
      </c>
      <c r="R19" s="37">
        <f t="shared" si="10"/>
        <v>4677.8519999999999</v>
      </c>
      <c r="S19" s="37">
        <f t="shared" si="11"/>
        <v>4336.8519999999999</v>
      </c>
      <c r="T19" s="37">
        <f t="shared" si="11"/>
        <v>0</v>
      </c>
      <c r="U19" s="37">
        <f t="shared" si="11"/>
        <v>341</v>
      </c>
      <c r="V19" s="37">
        <f t="shared" si="12"/>
        <v>0</v>
      </c>
      <c r="W19" s="38">
        <f t="shared" si="1"/>
        <v>0.17428299089176022</v>
      </c>
      <c r="X19" s="38">
        <f t="shared" si="2"/>
        <v>0.18326704331450092</v>
      </c>
      <c r="Y19" s="38"/>
      <c r="Z19" s="38">
        <f t="shared" si="3"/>
        <v>3.9977477477477479E-2</v>
      </c>
      <c r="AA19" s="38"/>
    </row>
    <row r="20" spans="1:27" ht="15.75" hidden="1" customHeight="1">
      <c r="A20" s="35" t="s">
        <v>45</v>
      </c>
      <c r="B20" s="36" t="s">
        <v>53</v>
      </c>
      <c r="C20" s="37">
        <f t="shared" si="5"/>
        <v>17984</v>
      </c>
      <c r="D20" s="37">
        <f t="shared" si="6"/>
        <v>0</v>
      </c>
      <c r="E20" s="37">
        <f t="shared" si="7"/>
        <v>0</v>
      </c>
      <c r="F20" s="37">
        <f t="shared" si="7"/>
        <v>0</v>
      </c>
      <c r="G20" s="37">
        <f t="shared" si="7"/>
        <v>0</v>
      </c>
      <c r="H20" s="37">
        <f t="shared" si="13"/>
        <v>17984</v>
      </c>
      <c r="I20" s="37">
        <f t="shared" si="8"/>
        <v>17468</v>
      </c>
      <c r="J20" s="37">
        <f t="shared" si="8"/>
        <v>0</v>
      </c>
      <c r="K20" s="37">
        <f t="shared" si="8"/>
        <v>516</v>
      </c>
      <c r="L20" s="37">
        <f t="shared" si="8"/>
        <v>0</v>
      </c>
      <c r="M20" s="37">
        <f t="shared" si="14"/>
        <v>3116.0950000000003</v>
      </c>
      <c r="N20" s="37">
        <f t="shared" si="9"/>
        <v>3060.4010000000003</v>
      </c>
      <c r="O20" s="37">
        <f t="shared" si="9"/>
        <v>0</v>
      </c>
      <c r="P20" s="37">
        <f t="shared" si="9"/>
        <v>55.694000000000003</v>
      </c>
      <c r="Q20" s="37">
        <f t="shared" si="9"/>
        <v>0</v>
      </c>
      <c r="R20" s="37">
        <f t="shared" si="10"/>
        <v>14867.905000000001</v>
      </c>
      <c r="S20" s="37">
        <f t="shared" si="11"/>
        <v>14407.599</v>
      </c>
      <c r="T20" s="37">
        <f t="shared" si="11"/>
        <v>0</v>
      </c>
      <c r="U20" s="37">
        <f t="shared" si="11"/>
        <v>460.30599999999998</v>
      </c>
      <c r="V20" s="37">
        <f t="shared" si="12"/>
        <v>0</v>
      </c>
      <c r="W20" s="38">
        <f t="shared" si="1"/>
        <v>0.17327040702846977</v>
      </c>
      <c r="X20" s="38">
        <f t="shared" si="2"/>
        <v>0.17520042363178384</v>
      </c>
      <c r="Y20" s="38"/>
      <c r="Z20" s="38">
        <f t="shared" si="3"/>
        <v>0.10793410852713178</v>
      </c>
      <c r="AA20" s="38"/>
    </row>
    <row r="21" spans="1:27" ht="15.75" hidden="1" customHeight="1">
      <c r="A21" s="35" t="s">
        <v>45</v>
      </c>
      <c r="B21" s="36" t="s">
        <v>54</v>
      </c>
      <c r="C21" s="37">
        <f t="shared" si="5"/>
        <v>9005.61</v>
      </c>
      <c r="D21" s="37">
        <f t="shared" si="6"/>
        <v>0</v>
      </c>
      <c r="E21" s="37">
        <f t="shared" si="7"/>
        <v>0</v>
      </c>
      <c r="F21" s="37">
        <f t="shared" si="7"/>
        <v>0</v>
      </c>
      <c r="G21" s="37">
        <f t="shared" si="7"/>
        <v>0</v>
      </c>
      <c r="H21" s="37">
        <f t="shared" si="13"/>
        <v>9005.61</v>
      </c>
      <c r="I21" s="37">
        <f t="shared" si="8"/>
        <v>8008</v>
      </c>
      <c r="J21" s="37">
        <f t="shared" si="8"/>
        <v>220</v>
      </c>
      <c r="K21" s="37">
        <f t="shared" si="8"/>
        <v>777.61</v>
      </c>
      <c r="L21" s="37">
        <f t="shared" si="8"/>
        <v>0</v>
      </c>
      <c r="M21" s="37">
        <f t="shared" si="14"/>
        <v>2813.2599999999998</v>
      </c>
      <c r="N21" s="37">
        <f t="shared" si="9"/>
        <v>2619.6999999999998</v>
      </c>
      <c r="O21" s="37">
        <f t="shared" si="9"/>
        <v>60</v>
      </c>
      <c r="P21" s="37">
        <f t="shared" si="9"/>
        <v>133.56</v>
      </c>
      <c r="Q21" s="37">
        <f t="shared" si="9"/>
        <v>0</v>
      </c>
      <c r="R21" s="37">
        <f t="shared" si="10"/>
        <v>6192.35</v>
      </c>
      <c r="S21" s="37">
        <f t="shared" si="11"/>
        <v>5388.3</v>
      </c>
      <c r="T21" s="37">
        <f t="shared" si="11"/>
        <v>160</v>
      </c>
      <c r="U21" s="37">
        <f t="shared" si="11"/>
        <v>644.04999999999995</v>
      </c>
      <c r="V21" s="37">
        <f t="shared" si="12"/>
        <v>0</v>
      </c>
      <c r="W21" s="38">
        <f t="shared" si="1"/>
        <v>0.31238972151803152</v>
      </c>
      <c r="X21" s="38">
        <f t="shared" si="2"/>
        <v>0.32713536463536463</v>
      </c>
      <c r="Y21" s="38">
        <f>O21/(F21+J21)</f>
        <v>0.27272727272727271</v>
      </c>
      <c r="Z21" s="38">
        <f t="shared" si="3"/>
        <v>0.17175705044945411</v>
      </c>
      <c r="AA21" s="38"/>
    </row>
    <row r="22" spans="1:27" ht="15.75" hidden="1" customHeight="1">
      <c r="A22" s="35" t="s">
        <v>45</v>
      </c>
      <c r="B22" s="36" t="s">
        <v>55</v>
      </c>
      <c r="C22" s="37">
        <f t="shared" si="5"/>
        <v>4825</v>
      </c>
      <c r="D22" s="37">
        <f t="shared" si="6"/>
        <v>0</v>
      </c>
      <c r="E22" s="37">
        <f t="shared" si="7"/>
        <v>0</v>
      </c>
      <c r="F22" s="37">
        <f t="shared" si="7"/>
        <v>0</v>
      </c>
      <c r="G22" s="37">
        <f t="shared" si="7"/>
        <v>0</v>
      </c>
      <c r="H22" s="37">
        <f t="shared" si="13"/>
        <v>4825</v>
      </c>
      <c r="I22" s="37">
        <f t="shared" si="8"/>
        <v>4700</v>
      </c>
      <c r="J22" s="37">
        <f t="shared" si="8"/>
        <v>0</v>
      </c>
      <c r="K22" s="37">
        <f t="shared" si="8"/>
        <v>125</v>
      </c>
      <c r="L22" s="37">
        <f t="shared" si="8"/>
        <v>0</v>
      </c>
      <c r="M22" s="37">
        <f t="shared" si="14"/>
        <v>0</v>
      </c>
      <c r="N22" s="37">
        <f t="shared" si="9"/>
        <v>0</v>
      </c>
      <c r="O22" s="37">
        <f t="shared" si="9"/>
        <v>0</v>
      </c>
      <c r="P22" s="37">
        <f t="shared" si="9"/>
        <v>0</v>
      </c>
      <c r="Q22" s="37">
        <f t="shared" si="9"/>
        <v>0</v>
      </c>
      <c r="R22" s="37">
        <f t="shared" si="10"/>
        <v>4825</v>
      </c>
      <c r="S22" s="37">
        <f t="shared" si="11"/>
        <v>4700</v>
      </c>
      <c r="T22" s="37">
        <f t="shared" si="11"/>
        <v>0</v>
      </c>
      <c r="U22" s="37">
        <f t="shared" si="11"/>
        <v>125</v>
      </c>
      <c r="V22" s="37">
        <f t="shared" si="12"/>
        <v>0</v>
      </c>
      <c r="W22" s="38">
        <f t="shared" si="1"/>
        <v>0</v>
      </c>
      <c r="X22" s="38">
        <f t="shared" si="2"/>
        <v>0</v>
      </c>
      <c r="Y22" s="38"/>
      <c r="Z22" s="38">
        <f t="shared" si="3"/>
        <v>0</v>
      </c>
      <c r="AA22" s="38"/>
    </row>
    <row r="23" spans="1:27" ht="15.75" hidden="1" customHeight="1">
      <c r="A23" s="35" t="s">
        <v>45</v>
      </c>
      <c r="B23" s="36" t="s">
        <v>56</v>
      </c>
      <c r="C23" s="37">
        <f t="shared" si="5"/>
        <v>4825</v>
      </c>
      <c r="D23" s="37">
        <f t="shared" si="6"/>
        <v>0</v>
      </c>
      <c r="E23" s="37">
        <f t="shared" si="7"/>
        <v>0</v>
      </c>
      <c r="F23" s="37">
        <f t="shared" si="7"/>
        <v>0</v>
      </c>
      <c r="G23" s="37">
        <f t="shared" si="7"/>
        <v>0</v>
      </c>
      <c r="H23" s="37">
        <f t="shared" si="13"/>
        <v>4825</v>
      </c>
      <c r="I23" s="37">
        <f t="shared" si="8"/>
        <v>4800</v>
      </c>
      <c r="J23" s="37">
        <f t="shared" si="8"/>
        <v>0</v>
      </c>
      <c r="K23" s="37">
        <f t="shared" si="8"/>
        <v>25</v>
      </c>
      <c r="L23" s="37">
        <f t="shared" si="8"/>
        <v>0</v>
      </c>
      <c r="M23" s="37">
        <f t="shared" si="14"/>
        <v>0</v>
      </c>
      <c r="N23" s="37">
        <f t="shared" si="9"/>
        <v>0</v>
      </c>
      <c r="O23" s="37">
        <f t="shared" si="9"/>
        <v>0</v>
      </c>
      <c r="P23" s="37">
        <f t="shared" si="9"/>
        <v>0</v>
      </c>
      <c r="Q23" s="37">
        <f t="shared" si="9"/>
        <v>0</v>
      </c>
      <c r="R23" s="37">
        <f t="shared" si="10"/>
        <v>4825</v>
      </c>
      <c r="S23" s="37">
        <f t="shared" si="11"/>
        <v>4800</v>
      </c>
      <c r="T23" s="37">
        <f t="shared" si="11"/>
        <v>0</v>
      </c>
      <c r="U23" s="37">
        <f t="shared" si="11"/>
        <v>25</v>
      </c>
      <c r="V23" s="37">
        <f t="shared" si="12"/>
        <v>0</v>
      </c>
      <c r="W23" s="38">
        <f t="shared" si="1"/>
        <v>0</v>
      </c>
      <c r="X23" s="38">
        <f t="shared" si="2"/>
        <v>0</v>
      </c>
      <c r="Y23" s="38"/>
      <c r="Z23" s="38">
        <f t="shared" si="3"/>
        <v>0</v>
      </c>
      <c r="AA23" s="38"/>
    </row>
    <row r="24" spans="1:27" ht="15.75" hidden="1" customHeight="1">
      <c r="A24" s="35" t="s">
        <v>45</v>
      </c>
      <c r="B24" s="36" t="s">
        <v>57</v>
      </c>
      <c r="C24" s="37">
        <f t="shared" si="5"/>
        <v>1700</v>
      </c>
      <c r="D24" s="37">
        <f t="shared" si="6"/>
        <v>0</v>
      </c>
      <c r="E24" s="37">
        <f t="shared" si="7"/>
        <v>0</v>
      </c>
      <c r="F24" s="37">
        <f t="shared" si="7"/>
        <v>0</v>
      </c>
      <c r="G24" s="37">
        <f t="shared" si="7"/>
        <v>0</v>
      </c>
      <c r="H24" s="37">
        <f t="shared" si="13"/>
        <v>1700</v>
      </c>
      <c r="I24" s="37">
        <f t="shared" si="8"/>
        <v>1660</v>
      </c>
      <c r="J24" s="37">
        <f t="shared" si="8"/>
        <v>0</v>
      </c>
      <c r="K24" s="37">
        <f t="shared" si="8"/>
        <v>40</v>
      </c>
      <c r="L24" s="37">
        <f t="shared" si="8"/>
        <v>0</v>
      </c>
      <c r="M24" s="37">
        <f t="shared" si="14"/>
        <v>8.5</v>
      </c>
      <c r="N24" s="37">
        <f t="shared" si="9"/>
        <v>8.5</v>
      </c>
      <c r="O24" s="37">
        <f t="shared" si="9"/>
        <v>0</v>
      </c>
      <c r="P24" s="37">
        <f t="shared" si="9"/>
        <v>0</v>
      </c>
      <c r="Q24" s="37">
        <f t="shared" si="9"/>
        <v>0</v>
      </c>
      <c r="R24" s="37">
        <f t="shared" si="10"/>
        <v>1691.5</v>
      </c>
      <c r="S24" s="37">
        <f t="shared" si="11"/>
        <v>1651.5</v>
      </c>
      <c r="T24" s="37">
        <f t="shared" si="11"/>
        <v>0</v>
      </c>
      <c r="U24" s="37">
        <f t="shared" si="11"/>
        <v>40</v>
      </c>
      <c r="V24" s="37">
        <f t="shared" si="12"/>
        <v>0</v>
      </c>
      <c r="W24" s="38">
        <f t="shared" si="1"/>
        <v>5.0000000000000001E-3</v>
      </c>
      <c r="X24" s="38">
        <f t="shared" si="2"/>
        <v>5.1204819277108436E-3</v>
      </c>
      <c r="Y24" s="38"/>
      <c r="Z24" s="38">
        <f t="shared" si="3"/>
        <v>0</v>
      </c>
      <c r="AA24" s="38"/>
    </row>
    <row r="25" spans="1:27" ht="20.25" hidden="1">
      <c r="A25" s="35" t="s">
        <v>45</v>
      </c>
      <c r="B25" s="36" t="s">
        <v>58</v>
      </c>
      <c r="C25" s="37">
        <f t="shared" si="5"/>
        <v>1361.94</v>
      </c>
      <c r="D25" s="37">
        <f t="shared" si="6"/>
        <v>0</v>
      </c>
      <c r="E25" s="37">
        <f t="shared" si="7"/>
        <v>0</v>
      </c>
      <c r="F25" s="37">
        <f t="shared" si="7"/>
        <v>0</v>
      </c>
      <c r="G25" s="37">
        <f t="shared" si="7"/>
        <v>0</v>
      </c>
      <c r="H25" s="37">
        <f t="shared" si="13"/>
        <v>1361.94</v>
      </c>
      <c r="I25" s="37">
        <f t="shared" si="8"/>
        <v>1350</v>
      </c>
      <c r="J25" s="37">
        <f t="shared" si="8"/>
        <v>0</v>
      </c>
      <c r="K25" s="37">
        <f t="shared" si="8"/>
        <v>11.940000000000001</v>
      </c>
      <c r="L25" s="37">
        <f t="shared" si="8"/>
        <v>0</v>
      </c>
      <c r="M25" s="37">
        <f t="shared" si="14"/>
        <v>412.96000000000004</v>
      </c>
      <c r="N25" s="37">
        <f t="shared" si="9"/>
        <v>407.02000000000004</v>
      </c>
      <c r="O25" s="37">
        <f t="shared" si="9"/>
        <v>0</v>
      </c>
      <c r="P25" s="37">
        <f t="shared" si="9"/>
        <v>5.94</v>
      </c>
      <c r="Q25" s="37">
        <f t="shared" si="9"/>
        <v>0</v>
      </c>
      <c r="R25" s="37">
        <f t="shared" si="10"/>
        <v>948.98</v>
      </c>
      <c r="S25" s="37">
        <f t="shared" si="11"/>
        <v>942.98</v>
      </c>
      <c r="T25" s="37">
        <f t="shared" si="11"/>
        <v>0</v>
      </c>
      <c r="U25" s="37">
        <f t="shared" si="11"/>
        <v>6.0000000000000009</v>
      </c>
      <c r="V25" s="37">
        <f t="shared" si="12"/>
        <v>0</v>
      </c>
      <c r="W25" s="38">
        <f t="shared" si="1"/>
        <v>0.30321453221140432</v>
      </c>
      <c r="X25" s="38">
        <f t="shared" si="2"/>
        <v>0.30149629629629632</v>
      </c>
      <c r="Y25" s="38"/>
      <c r="Z25" s="38">
        <f t="shared" si="3"/>
        <v>0.49748743718592964</v>
      </c>
      <c r="AA25" s="38"/>
    </row>
    <row r="26" spans="1:27" ht="18.75" hidden="1" customHeight="1">
      <c r="A26" s="35" t="s">
        <v>45</v>
      </c>
      <c r="B26" s="36" t="s">
        <v>59</v>
      </c>
      <c r="C26" s="37">
        <f t="shared" si="5"/>
        <v>10967</v>
      </c>
      <c r="D26" s="37">
        <f t="shared" si="6"/>
        <v>10</v>
      </c>
      <c r="E26" s="37">
        <f t="shared" si="7"/>
        <v>10</v>
      </c>
      <c r="F26" s="37">
        <f t="shared" si="7"/>
        <v>0</v>
      </c>
      <c r="G26" s="37">
        <f t="shared" si="7"/>
        <v>0</v>
      </c>
      <c r="H26" s="37">
        <f t="shared" si="13"/>
        <v>10957</v>
      </c>
      <c r="I26" s="37">
        <f t="shared" si="8"/>
        <v>10832</v>
      </c>
      <c r="J26" s="37">
        <f t="shared" si="8"/>
        <v>0</v>
      </c>
      <c r="K26" s="37">
        <f t="shared" si="8"/>
        <v>125</v>
      </c>
      <c r="L26" s="37">
        <f t="shared" si="8"/>
        <v>0</v>
      </c>
      <c r="M26" s="37">
        <f t="shared" si="14"/>
        <v>1312.0070000000001</v>
      </c>
      <c r="N26" s="37">
        <f t="shared" si="9"/>
        <v>1307.0070000000001</v>
      </c>
      <c r="O26" s="37">
        <f t="shared" si="9"/>
        <v>0</v>
      </c>
      <c r="P26" s="37">
        <f t="shared" si="9"/>
        <v>5</v>
      </c>
      <c r="Q26" s="37">
        <f t="shared" si="9"/>
        <v>0</v>
      </c>
      <c r="R26" s="37">
        <f t="shared" si="10"/>
        <v>9654.9930000000004</v>
      </c>
      <c r="S26" s="37">
        <f t="shared" si="11"/>
        <v>9534.9930000000004</v>
      </c>
      <c r="T26" s="37">
        <f t="shared" si="11"/>
        <v>0</v>
      </c>
      <c r="U26" s="37">
        <f t="shared" si="11"/>
        <v>120</v>
      </c>
      <c r="V26" s="37">
        <f t="shared" si="12"/>
        <v>0</v>
      </c>
      <c r="W26" s="38">
        <f t="shared" si="1"/>
        <v>0.11963226041761649</v>
      </c>
      <c r="X26" s="38">
        <f t="shared" si="2"/>
        <v>0.12055035971223022</v>
      </c>
      <c r="Y26" s="38"/>
      <c r="Z26" s="38">
        <f t="shared" si="3"/>
        <v>0.04</v>
      </c>
      <c r="AA26" s="38"/>
    </row>
    <row r="27" spans="1:27" ht="22.5" hidden="1" customHeight="1">
      <c r="A27" s="35" t="s">
        <v>45</v>
      </c>
      <c r="B27" s="36" t="s">
        <v>60</v>
      </c>
      <c r="C27" s="37">
        <f t="shared" si="5"/>
        <v>16047</v>
      </c>
      <c r="D27" s="37">
        <f t="shared" si="6"/>
        <v>0</v>
      </c>
      <c r="E27" s="37">
        <f t="shared" si="7"/>
        <v>0</v>
      </c>
      <c r="F27" s="37">
        <f t="shared" si="7"/>
        <v>0</v>
      </c>
      <c r="G27" s="37">
        <f t="shared" si="7"/>
        <v>0</v>
      </c>
      <c r="H27" s="37">
        <f t="shared" si="13"/>
        <v>16047</v>
      </c>
      <c r="I27" s="37">
        <f t="shared" si="8"/>
        <v>16032</v>
      </c>
      <c r="J27" s="37">
        <f t="shared" si="8"/>
        <v>0</v>
      </c>
      <c r="K27" s="37">
        <f t="shared" si="8"/>
        <v>15</v>
      </c>
      <c r="L27" s="37">
        <f t="shared" si="8"/>
        <v>0</v>
      </c>
      <c r="M27" s="37">
        <f t="shared" si="14"/>
        <v>205.5</v>
      </c>
      <c r="N27" s="37">
        <f t="shared" si="9"/>
        <v>205.5</v>
      </c>
      <c r="O27" s="37">
        <f t="shared" si="9"/>
        <v>0</v>
      </c>
      <c r="P27" s="37">
        <f t="shared" si="9"/>
        <v>0</v>
      </c>
      <c r="Q27" s="37">
        <f t="shared" si="9"/>
        <v>0</v>
      </c>
      <c r="R27" s="37">
        <f t="shared" si="10"/>
        <v>15841.5</v>
      </c>
      <c r="S27" s="37">
        <f t="shared" si="11"/>
        <v>15826.5</v>
      </c>
      <c r="T27" s="37">
        <f t="shared" si="11"/>
        <v>0</v>
      </c>
      <c r="U27" s="37">
        <f t="shared" si="11"/>
        <v>15</v>
      </c>
      <c r="V27" s="37">
        <f t="shared" si="12"/>
        <v>0</v>
      </c>
      <c r="W27" s="38">
        <f t="shared" si="1"/>
        <v>1.2806131987287344E-2</v>
      </c>
      <c r="X27" s="38">
        <f t="shared" si="2"/>
        <v>1.281811377245509E-2</v>
      </c>
      <c r="Y27" s="38"/>
      <c r="Z27" s="38">
        <f t="shared" si="3"/>
        <v>0</v>
      </c>
      <c r="AA27" s="38"/>
    </row>
    <row r="28" spans="1:27" s="12" customFormat="1" ht="17.25" customHeight="1">
      <c r="A28" s="31" t="s">
        <v>24</v>
      </c>
      <c r="B28" s="32" t="s">
        <v>61</v>
      </c>
      <c r="C28" s="33">
        <f>+C29+C30</f>
        <v>34939</v>
      </c>
      <c r="D28" s="33">
        <f t="shared" ref="D28:V28" si="15">+D29+D30</f>
        <v>397</v>
      </c>
      <c r="E28" s="33">
        <f t="shared" si="15"/>
        <v>397</v>
      </c>
      <c r="F28" s="33">
        <f t="shared" si="15"/>
        <v>0</v>
      </c>
      <c r="G28" s="33">
        <f t="shared" si="15"/>
        <v>0</v>
      </c>
      <c r="H28" s="33">
        <f t="shared" si="15"/>
        <v>34542</v>
      </c>
      <c r="I28" s="33">
        <f t="shared" si="15"/>
        <v>20694</v>
      </c>
      <c r="J28" s="33">
        <f t="shared" si="15"/>
        <v>0</v>
      </c>
      <c r="K28" s="33">
        <f t="shared" si="15"/>
        <v>0</v>
      </c>
      <c r="L28" s="33">
        <f t="shared" si="15"/>
        <v>13848</v>
      </c>
      <c r="M28" s="33">
        <f t="shared" si="15"/>
        <v>8851.9969999999994</v>
      </c>
      <c r="N28" s="33">
        <f t="shared" si="15"/>
        <v>2457.9969999999998</v>
      </c>
      <c r="O28" s="33">
        <f t="shared" si="15"/>
        <v>0</v>
      </c>
      <c r="P28" s="33">
        <f t="shared" si="15"/>
        <v>0</v>
      </c>
      <c r="Q28" s="33">
        <f t="shared" si="15"/>
        <v>6394</v>
      </c>
      <c r="R28" s="33">
        <f t="shared" si="15"/>
        <v>26087.003000000001</v>
      </c>
      <c r="S28" s="33">
        <f t="shared" si="15"/>
        <v>18633.003000000001</v>
      </c>
      <c r="T28" s="33">
        <f t="shared" si="15"/>
        <v>0</v>
      </c>
      <c r="U28" s="33">
        <f t="shared" si="15"/>
        <v>0</v>
      </c>
      <c r="V28" s="33">
        <f t="shared" si="15"/>
        <v>7454</v>
      </c>
      <c r="W28" s="34">
        <f>M28/C28</f>
        <v>0.2533557629010561</v>
      </c>
      <c r="X28" s="34">
        <f>N28/(E28+I28)</f>
        <v>0.11654245886871177</v>
      </c>
      <c r="Y28" s="34"/>
      <c r="Z28" s="34"/>
      <c r="AA28" s="34">
        <f>Q28/L28</f>
        <v>0.46172732524552285</v>
      </c>
    </row>
    <row r="29" spans="1:27" ht="18.75" customHeight="1">
      <c r="A29" s="35" t="s">
        <v>42</v>
      </c>
      <c r="B29" s="36" t="s">
        <v>43</v>
      </c>
      <c r="C29" s="37">
        <f>+D29+H29</f>
        <v>22605</v>
      </c>
      <c r="D29" s="37">
        <f>SUM(E29:G29)</f>
        <v>397</v>
      </c>
      <c r="E29" s="37">
        <v>397</v>
      </c>
      <c r="F29" s="37">
        <v>0</v>
      </c>
      <c r="G29" s="37">
        <v>0</v>
      </c>
      <c r="H29" s="37">
        <f>SUM(I29:L29)</f>
        <v>22208</v>
      </c>
      <c r="I29" s="37">
        <v>8360</v>
      </c>
      <c r="J29" s="37">
        <v>0</v>
      </c>
      <c r="K29" s="37">
        <v>0</v>
      </c>
      <c r="L29" s="37">
        <v>13848</v>
      </c>
      <c r="M29" s="37">
        <f>SUM(N29:Q29)</f>
        <v>8364</v>
      </c>
      <c r="N29" s="37">
        <v>1970</v>
      </c>
      <c r="O29" s="37">
        <v>0</v>
      </c>
      <c r="P29" s="37">
        <v>0</v>
      </c>
      <c r="Q29" s="37">
        <v>6394</v>
      </c>
      <c r="R29" s="37">
        <f>SUM(S29:V29)</f>
        <v>14241</v>
      </c>
      <c r="S29" s="37">
        <f>(E29+I29)-N29</f>
        <v>6787</v>
      </c>
      <c r="T29" s="37">
        <f>(F29+J29)-O29</f>
        <v>0</v>
      </c>
      <c r="U29" s="37">
        <f>(G29+K29)-P29</f>
        <v>0</v>
      </c>
      <c r="V29" s="37">
        <f>L29-Q29</f>
        <v>7454</v>
      </c>
      <c r="W29" s="38">
        <f t="shared" ref="W29:W45" si="16">M29/C29</f>
        <v>0.37000663570006637</v>
      </c>
      <c r="X29" s="38">
        <f t="shared" ref="X29:X45" si="17">N29/(E29+I29)</f>
        <v>0.22496288683339044</v>
      </c>
      <c r="Y29" s="38"/>
      <c r="Z29" s="38"/>
      <c r="AA29" s="38">
        <f>Q29/L29</f>
        <v>0.46172732524552285</v>
      </c>
    </row>
    <row r="30" spans="1:27" ht="15.75" customHeight="1">
      <c r="A30" s="35" t="s">
        <v>42</v>
      </c>
      <c r="B30" s="36" t="s">
        <v>44</v>
      </c>
      <c r="C30" s="37">
        <f>SUM(C31:C45)</f>
        <v>12334</v>
      </c>
      <c r="D30" s="37">
        <f t="shared" ref="D30:V30" si="18">SUM(D31:D45)</f>
        <v>0</v>
      </c>
      <c r="E30" s="37">
        <f t="shared" si="18"/>
        <v>0</v>
      </c>
      <c r="F30" s="37">
        <f t="shared" si="18"/>
        <v>0</v>
      </c>
      <c r="G30" s="37">
        <f t="shared" si="18"/>
        <v>0</v>
      </c>
      <c r="H30" s="37">
        <f t="shared" si="18"/>
        <v>12334</v>
      </c>
      <c r="I30" s="37">
        <f t="shared" si="18"/>
        <v>12334</v>
      </c>
      <c r="J30" s="37">
        <f t="shared" si="18"/>
        <v>0</v>
      </c>
      <c r="K30" s="37">
        <f t="shared" si="18"/>
        <v>0</v>
      </c>
      <c r="L30" s="37">
        <f t="shared" si="18"/>
        <v>0</v>
      </c>
      <c r="M30" s="37">
        <f t="shared" si="18"/>
        <v>487.99700000000001</v>
      </c>
      <c r="N30" s="37">
        <f t="shared" si="18"/>
        <v>487.99700000000001</v>
      </c>
      <c r="O30" s="37">
        <f t="shared" si="18"/>
        <v>0</v>
      </c>
      <c r="P30" s="37">
        <f t="shared" si="18"/>
        <v>0</v>
      </c>
      <c r="Q30" s="37">
        <f t="shared" si="18"/>
        <v>0</v>
      </c>
      <c r="R30" s="37">
        <f t="shared" si="18"/>
        <v>11846.003000000001</v>
      </c>
      <c r="S30" s="37">
        <f>SUM(S31:S45)</f>
        <v>11846.003000000001</v>
      </c>
      <c r="T30" s="37">
        <f t="shared" si="18"/>
        <v>0</v>
      </c>
      <c r="U30" s="37">
        <f t="shared" si="18"/>
        <v>0</v>
      </c>
      <c r="V30" s="37">
        <f t="shared" si="18"/>
        <v>0</v>
      </c>
      <c r="W30" s="38">
        <f t="shared" si="16"/>
        <v>3.9565185665639699E-2</v>
      </c>
      <c r="X30" s="38">
        <f t="shared" si="17"/>
        <v>3.9565185665639699E-2</v>
      </c>
      <c r="Y30" s="38"/>
      <c r="Z30" s="38"/>
      <c r="AA30" s="38"/>
    </row>
    <row r="31" spans="1:27" ht="15.75" hidden="1" customHeight="1">
      <c r="A31" s="35" t="s">
        <v>45</v>
      </c>
      <c r="B31" s="36" t="s">
        <v>46</v>
      </c>
      <c r="C31" s="37">
        <f t="shared" ref="C31:C45" si="19">+D31+H31</f>
        <v>3630</v>
      </c>
      <c r="D31" s="37">
        <f t="shared" ref="D31:D45" si="20">SUM(E31:G31)</f>
        <v>0</v>
      </c>
      <c r="E31" s="37">
        <v>0</v>
      </c>
      <c r="F31" s="37">
        <v>0</v>
      </c>
      <c r="G31" s="37">
        <v>0</v>
      </c>
      <c r="H31" s="37">
        <f t="shared" ref="H31:H45" si="21">SUM(I31:L31)</f>
        <v>3630</v>
      </c>
      <c r="I31" s="37">
        <v>3630</v>
      </c>
      <c r="J31" s="37">
        <v>0</v>
      </c>
      <c r="K31" s="37">
        <v>0</v>
      </c>
      <c r="L31" s="37">
        <v>0</v>
      </c>
      <c r="M31" s="37">
        <f t="shared" ref="M31:M45" si="22">SUM(N31:Q31)</f>
        <v>487.99700000000001</v>
      </c>
      <c r="N31" s="37">
        <v>487.99700000000001</v>
      </c>
      <c r="O31" s="37">
        <v>0</v>
      </c>
      <c r="P31" s="37">
        <v>0</v>
      </c>
      <c r="Q31" s="37">
        <v>0</v>
      </c>
      <c r="R31" s="37">
        <f t="shared" ref="R31:R45" si="23">SUM(S31:V31)</f>
        <v>3142.0030000000002</v>
      </c>
      <c r="S31" s="37">
        <f t="shared" ref="S31:U45" si="24">(E31+I31)-N31</f>
        <v>3142.0030000000002</v>
      </c>
      <c r="T31" s="37">
        <f t="shared" si="24"/>
        <v>0</v>
      </c>
      <c r="U31" s="37">
        <f t="shared" si="24"/>
        <v>0</v>
      </c>
      <c r="V31" s="37">
        <f t="shared" ref="V31:V45" si="25">L31-Q31</f>
        <v>0</v>
      </c>
      <c r="W31" s="38">
        <f t="shared" si="16"/>
        <v>0.13443443526170798</v>
      </c>
      <c r="X31" s="38">
        <f t="shared" si="17"/>
        <v>0.13443443526170798</v>
      </c>
      <c r="Y31" s="38"/>
      <c r="Z31" s="38"/>
      <c r="AA31" s="38"/>
    </row>
    <row r="32" spans="1:27" ht="15.75" hidden="1" customHeight="1">
      <c r="A32" s="35" t="s">
        <v>45</v>
      </c>
      <c r="B32" s="36" t="s">
        <v>47</v>
      </c>
      <c r="C32" s="37">
        <f t="shared" si="19"/>
        <v>2790</v>
      </c>
      <c r="D32" s="37">
        <f t="shared" si="20"/>
        <v>0</v>
      </c>
      <c r="E32" s="37">
        <v>0</v>
      </c>
      <c r="F32" s="37">
        <v>0</v>
      </c>
      <c r="G32" s="37">
        <v>0</v>
      </c>
      <c r="H32" s="37">
        <f t="shared" si="21"/>
        <v>2790</v>
      </c>
      <c r="I32" s="37">
        <v>2790</v>
      </c>
      <c r="J32" s="37">
        <v>0</v>
      </c>
      <c r="K32" s="37">
        <v>0</v>
      </c>
      <c r="L32" s="37">
        <v>0</v>
      </c>
      <c r="M32" s="37">
        <f t="shared" si="22"/>
        <v>0</v>
      </c>
      <c r="N32" s="37">
        <v>0</v>
      </c>
      <c r="O32" s="37">
        <v>0</v>
      </c>
      <c r="P32" s="37">
        <v>0</v>
      </c>
      <c r="Q32" s="37">
        <v>0</v>
      </c>
      <c r="R32" s="37">
        <f t="shared" si="23"/>
        <v>2790</v>
      </c>
      <c r="S32" s="37">
        <f t="shared" si="24"/>
        <v>2790</v>
      </c>
      <c r="T32" s="37">
        <f t="shared" si="24"/>
        <v>0</v>
      </c>
      <c r="U32" s="37">
        <f t="shared" si="24"/>
        <v>0</v>
      </c>
      <c r="V32" s="37">
        <f t="shared" si="25"/>
        <v>0</v>
      </c>
      <c r="W32" s="38">
        <f t="shared" si="16"/>
        <v>0</v>
      </c>
      <c r="X32" s="38">
        <f t="shared" si="17"/>
        <v>0</v>
      </c>
      <c r="Y32" s="38"/>
      <c r="Z32" s="38"/>
      <c r="AA32" s="38"/>
    </row>
    <row r="33" spans="1:27" ht="15.75" hidden="1" customHeight="1">
      <c r="A33" s="35" t="s">
        <v>45</v>
      </c>
      <c r="B33" s="36" t="s">
        <v>48</v>
      </c>
      <c r="C33" s="37">
        <f t="shared" si="19"/>
        <v>315</v>
      </c>
      <c r="D33" s="37">
        <f t="shared" si="20"/>
        <v>0</v>
      </c>
      <c r="E33" s="37">
        <v>0</v>
      </c>
      <c r="F33" s="37">
        <v>0</v>
      </c>
      <c r="G33" s="37">
        <v>0</v>
      </c>
      <c r="H33" s="37">
        <f t="shared" si="21"/>
        <v>315</v>
      </c>
      <c r="I33" s="37">
        <v>315</v>
      </c>
      <c r="J33" s="37">
        <v>0</v>
      </c>
      <c r="K33" s="37">
        <v>0</v>
      </c>
      <c r="L33" s="37">
        <v>0</v>
      </c>
      <c r="M33" s="37">
        <f t="shared" si="22"/>
        <v>0</v>
      </c>
      <c r="N33" s="37">
        <v>0</v>
      </c>
      <c r="O33" s="37">
        <v>0</v>
      </c>
      <c r="P33" s="37">
        <v>0</v>
      </c>
      <c r="Q33" s="37">
        <v>0</v>
      </c>
      <c r="R33" s="37">
        <f t="shared" si="23"/>
        <v>315</v>
      </c>
      <c r="S33" s="37">
        <f t="shared" si="24"/>
        <v>315</v>
      </c>
      <c r="T33" s="37">
        <f t="shared" si="24"/>
        <v>0</v>
      </c>
      <c r="U33" s="37">
        <f t="shared" si="24"/>
        <v>0</v>
      </c>
      <c r="V33" s="37">
        <f t="shared" si="25"/>
        <v>0</v>
      </c>
      <c r="W33" s="38">
        <f t="shared" si="16"/>
        <v>0</v>
      </c>
      <c r="X33" s="38">
        <f t="shared" si="17"/>
        <v>0</v>
      </c>
      <c r="Y33" s="38"/>
      <c r="Z33" s="38"/>
      <c r="AA33" s="38"/>
    </row>
    <row r="34" spans="1:27" ht="24" hidden="1" customHeight="1">
      <c r="A34" s="35" t="s">
        <v>45</v>
      </c>
      <c r="B34" s="36" t="s">
        <v>49</v>
      </c>
      <c r="C34" s="37">
        <f t="shared" si="19"/>
        <v>315</v>
      </c>
      <c r="D34" s="37">
        <f t="shared" si="20"/>
        <v>0</v>
      </c>
      <c r="E34" s="37">
        <v>0</v>
      </c>
      <c r="F34" s="37">
        <v>0</v>
      </c>
      <c r="G34" s="37">
        <v>0</v>
      </c>
      <c r="H34" s="37">
        <f t="shared" si="21"/>
        <v>315</v>
      </c>
      <c r="I34" s="37">
        <v>315</v>
      </c>
      <c r="J34" s="37">
        <v>0</v>
      </c>
      <c r="K34" s="37">
        <v>0</v>
      </c>
      <c r="L34" s="37">
        <v>0</v>
      </c>
      <c r="M34" s="37">
        <f t="shared" si="22"/>
        <v>0</v>
      </c>
      <c r="N34" s="37">
        <v>0</v>
      </c>
      <c r="O34" s="37">
        <v>0</v>
      </c>
      <c r="P34" s="37">
        <v>0</v>
      </c>
      <c r="Q34" s="37">
        <v>0</v>
      </c>
      <c r="R34" s="37">
        <f t="shared" si="23"/>
        <v>315</v>
      </c>
      <c r="S34" s="37">
        <f t="shared" si="24"/>
        <v>315</v>
      </c>
      <c r="T34" s="37">
        <f t="shared" si="24"/>
        <v>0</v>
      </c>
      <c r="U34" s="37">
        <f t="shared" si="24"/>
        <v>0</v>
      </c>
      <c r="V34" s="37">
        <f t="shared" si="25"/>
        <v>0</v>
      </c>
      <c r="W34" s="38">
        <f t="shared" si="16"/>
        <v>0</v>
      </c>
      <c r="X34" s="38">
        <f t="shared" si="17"/>
        <v>0</v>
      </c>
      <c r="Y34" s="38"/>
      <c r="Z34" s="38"/>
      <c r="AA34" s="38"/>
    </row>
    <row r="35" spans="1:27" ht="25.5" hidden="1" customHeight="1">
      <c r="A35" s="35" t="s">
        <v>45</v>
      </c>
      <c r="B35" s="36" t="s">
        <v>50</v>
      </c>
      <c r="C35" s="37">
        <f t="shared" si="19"/>
        <v>200</v>
      </c>
      <c r="D35" s="37">
        <f t="shared" si="20"/>
        <v>0</v>
      </c>
      <c r="E35" s="37">
        <v>0</v>
      </c>
      <c r="F35" s="37">
        <v>0</v>
      </c>
      <c r="G35" s="37">
        <v>0</v>
      </c>
      <c r="H35" s="37">
        <f t="shared" si="21"/>
        <v>200</v>
      </c>
      <c r="I35" s="37">
        <v>200</v>
      </c>
      <c r="J35" s="37">
        <v>0</v>
      </c>
      <c r="K35" s="37">
        <v>0</v>
      </c>
      <c r="L35" s="37">
        <v>0</v>
      </c>
      <c r="M35" s="37">
        <f t="shared" si="22"/>
        <v>0</v>
      </c>
      <c r="N35" s="37">
        <v>0</v>
      </c>
      <c r="O35" s="37">
        <v>0</v>
      </c>
      <c r="P35" s="37">
        <v>0</v>
      </c>
      <c r="Q35" s="37">
        <v>0</v>
      </c>
      <c r="R35" s="37">
        <f t="shared" si="23"/>
        <v>200</v>
      </c>
      <c r="S35" s="37">
        <f t="shared" si="24"/>
        <v>200</v>
      </c>
      <c r="T35" s="37">
        <f t="shared" si="24"/>
        <v>0</v>
      </c>
      <c r="U35" s="37">
        <f t="shared" si="24"/>
        <v>0</v>
      </c>
      <c r="V35" s="37">
        <f t="shared" si="25"/>
        <v>0</v>
      </c>
      <c r="W35" s="38">
        <f t="shared" si="16"/>
        <v>0</v>
      </c>
      <c r="X35" s="38">
        <f t="shared" si="17"/>
        <v>0</v>
      </c>
      <c r="Y35" s="38"/>
      <c r="Z35" s="38"/>
      <c r="AA35" s="38"/>
    </row>
    <row r="36" spans="1:27" ht="26.25" hidden="1" customHeight="1">
      <c r="A36" s="35" t="s">
        <v>45</v>
      </c>
      <c r="B36" s="36" t="s">
        <v>51</v>
      </c>
      <c r="C36" s="37">
        <f t="shared" si="19"/>
        <v>0</v>
      </c>
      <c r="D36" s="37">
        <f t="shared" si="20"/>
        <v>0</v>
      </c>
      <c r="E36" s="37">
        <v>0</v>
      </c>
      <c r="F36" s="37">
        <v>0</v>
      </c>
      <c r="G36" s="37">
        <v>0</v>
      </c>
      <c r="H36" s="37">
        <f t="shared" si="21"/>
        <v>0</v>
      </c>
      <c r="I36" s="37">
        <v>0</v>
      </c>
      <c r="J36" s="37">
        <v>0</v>
      </c>
      <c r="K36" s="37">
        <v>0</v>
      </c>
      <c r="L36" s="37">
        <v>0</v>
      </c>
      <c r="M36" s="37">
        <f t="shared" si="22"/>
        <v>0</v>
      </c>
      <c r="N36" s="37">
        <v>0</v>
      </c>
      <c r="O36" s="37">
        <v>0</v>
      </c>
      <c r="P36" s="37">
        <v>0</v>
      </c>
      <c r="Q36" s="37">
        <v>0</v>
      </c>
      <c r="R36" s="37">
        <f t="shared" si="23"/>
        <v>0</v>
      </c>
      <c r="S36" s="37">
        <f t="shared" si="24"/>
        <v>0</v>
      </c>
      <c r="T36" s="37">
        <f t="shared" si="24"/>
        <v>0</v>
      </c>
      <c r="U36" s="37">
        <f t="shared" si="24"/>
        <v>0</v>
      </c>
      <c r="V36" s="37">
        <f t="shared" si="25"/>
        <v>0</v>
      </c>
      <c r="W36" s="38"/>
      <c r="X36" s="38"/>
      <c r="Y36" s="38"/>
      <c r="Z36" s="38"/>
      <c r="AA36" s="38"/>
    </row>
    <row r="37" spans="1:27" ht="20.25" hidden="1" customHeight="1">
      <c r="A37" s="35" t="s">
        <v>45</v>
      </c>
      <c r="B37" s="36" t="s">
        <v>52</v>
      </c>
      <c r="C37" s="37">
        <f t="shared" si="19"/>
        <v>420</v>
      </c>
      <c r="D37" s="37">
        <f t="shared" si="20"/>
        <v>0</v>
      </c>
      <c r="E37" s="37">
        <v>0</v>
      </c>
      <c r="F37" s="37">
        <v>0</v>
      </c>
      <c r="G37" s="37">
        <v>0</v>
      </c>
      <c r="H37" s="37">
        <f t="shared" si="21"/>
        <v>420</v>
      </c>
      <c r="I37" s="37">
        <v>420</v>
      </c>
      <c r="J37" s="37">
        <v>0</v>
      </c>
      <c r="K37" s="37">
        <v>0</v>
      </c>
      <c r="L37" s="37">
        <v>0</v>
      </c>
      <c r="M37" s="37">
        <f t="shared" si="22"/>
        <v>0</v>
      </c>
      <c r="N37" s="37">
        <v>0</v>
      </c>
      <c r="O37" s="37">
        <v>0</v>
      </c>
      <c r="P37" s="37">
        <v>0</v>
      </c>
      <c r="Q37" s="37">
        <v>0</v>
      </c>
      <c r="R37" s="37">
        <f t="shared" si="23"/>
        <v>420</v>
      </c>
      <c r="S37" s="37">
        <f t="shared" si="24"/>
        <v>420</v>
      </c>
      <c r="T37" s="37">
        <f t="shared" si="24"/>
        <v>0</v>
      </c>
      <c r="U37" s="37">
        <f t="shared" si="24"/>
        <v>0</v>
      </c>
      <c r="V37" s="37">
        <f t="shared" si="25"/>
        <v>0</v>
      </c>
      <c r="W37" s="38">
        <f t="shared" si="16"/>
        <v>0</v>
      </c>
      <c r="X37" s="38">
        <f t="shared" si="17"/>
        <v>0</v>
      </c>
      <c r="Y37" s="38"/>
      <c r="Z37" s="38"/>
      <c r="AA37" s="38"/>
    </row>
    <row r="38" spans="1:27" ht="15.75" hidden="1" customHeight="1">
      <c r="A38" s="35" t="s">
        <v>45</v>
      </c>
      <c r="B38" s="36" t="s">
        <v>53</v>
      </c>
      <c r="C38" s="37">
        <f t="shared" si="19"/>
        <v>1260</v>
      </c>
      <c r="D38" s="37">
        <f t="shared" si="20"/>
        <v>0</v>
      </c>
      <c r="E38" s="37">
        <v>0</v>
      </c>
      <c r="F38" s="37">
        <v>0</v>
      </c>
      <c r="G38" s="37">
        <v>0</v>
      </c>
      <c r="H38" s="37">
        <f t="shared" si="21"/>
        <v>1260</v>
      </c>
      <c r="I38" s="37">
        <v>1260</v>
      </c>
      <c r="J38" s="37">
        <v>0</v>
      </c>
      <c r="K38" s="37">
        <v>0</v>
      </c>
      <c r="L38" s="37">
        <v>0</v>
      </c>
      <c r="M38" s="37">
        <f t="shared" si="22"/>
        <v>0</v>
      </c>
      <c r="N38" s="37">
        <v>0</v>
      </c>
      <c r="O38" s="37">
        <v>0</v>
      </c>
      <c r="P38" s="37">
        <v>0</v>
      </c>
      <c r="Q38" s="37">
        <v>0</v>
      </c>
      <c r="R38" s="37">
        <f t="shared" si="23"/>
        <v>1260</v>
      </c>
      <c r="S38" s="37">
        <f t="shared" si="24"/>
        <v>1260</v>
      </c>
      <c r="T38" s="37">
        <f t="shared" si="24"/>
        <v>0</v>
      </c>
      <c r="U38" s="37">
        <f t="shared" si="24"/>
        <v>0</v>
      </c>
      <c r="V38" s="37">
        <f t="shared" si="25"/>
        <v>0</v>
      </c>
      <c r="W38" s="38">
        <f t="shared" si="16"/>
        <v>0</v>
      </c>
      <c r="X38" s="38">
        <f t="shared" si="17"/>
        <v>0</v>
      </c>
      <c r="Y38" s="38"/>
      <c r="Z38" s="38"/>
      <c r="AA38" s="38"/>
    </row>
    <row r="39" spans="1:27" ht="18.75" hidden="1" customHeight="1">
      <c r="A39" s="35" t="s">
        <v>45</v>
      </c>
      <c r="B39" s="36" t="s">
        <v>54</v>
      </c>
      <c r="C39" s="37">
        <f t="shared" si="19"/>
        <v>786</v>
      </c>
      <c r="D39" s="37">
        <f t="shared" si="20"/>
        <v>0</v>
      </c>
      <c r="E39" s="37">
        <v>0</v>
      </c>
      <c r="F39" s="37">
        <v>0</v>
      </c>
      <c r="G39" s="37">
        <v>0</v>
      </c>
      <c r="H39" s="37">
        <f t="shared" si="21"/>
        <v>786</v>
      </c>
      <c r="I39" s="37">
        <v>786</v>
      </c>
      <c r="J39" s="37">
        <v>0</v>
      </c>
      <c r="K39" s="37">
        <v>0</v>
      </c>
      <c r="L39" s="37">
        <v>0</v>
      </c>
      <c r="M39" s="37">
        <f t="shared" si="22"/>
        <v>0</v>
      </c>
      <c r="N39" s="37">
        <v>0</v>
      </c>
      <c r="O39" s="37">
        <v>0</v>
      </c>
      <c r="P39" s="37">
        <v>0</v>
      </c>
      <c r="Q39" s="37">
        <v>0</v>
      </c>
      <c r="R39" s="37">
        <f t="shared" si="23"/>
        <v>786</v>
      </c>
      <c r="S39" s="37">
        <f t="shared" si="24"/>
        <v>786</v>
      </c>
      <c r="T39" s="37">
        <f t="shared" si="24"/>
        <v>0</v>
      </c>
      <c r="U39" s="37">
        <f t="shared" si="24"/>
        <v>0</v>
      </c>
      <c r="V39" s="37">
        <f t="shared" si="25"/>
        <v>0</v>
      </c>
      <c r="W39" s="38">
        <f t="shared" si="16"/>
        <v>0</v>
      </c>
      <c r="X39" s="38">
        <f t="shared" si="17"/>
        <v>0</v>
      </c>
      <c r="Y39" s="38"/>
      <c r="Z39" s="38"/>
      <c r="AA39" s="38"/>
    </row>
    <row r="40" spans="1:27" ht="18.75" hidden="1" customHeight="1">
      <c r="A40" s="35" t="s">
        <v>45</v>
      </c>
      <c r="B40" s="36" t="s">
        <v>55</v>
      </c>
      <c r="C40" s="37">
        <f t="shared" si="19"/>
        <v>300</v>
      </c>
      <c r="D40" s="37">
        <f t="shared" si="20"/>
        <v>0</v>
      </c>
      <c r="E40" s="37">
        <v>0</v>
      </c>
      <c r="F40" s="37">
        <v>0</v>
      </c>
      <c r="G40" s="37">
        <v>0</v>
      </c>
      <c r="H40" s="37">
        <f t="shared" si="21"/>
        <v>300</v>
      </c>
      <c r="I40" s="37">
        <v>300</v>
      </c>
      <c r="J40" s="37">
        <v>0</v>
      </c>
      <c r="K40" s="37">
        <v>0</v>
      </c>
      <c r="L40" s="37">
        <v>0</v>
      </c>
      <c r="M40" s="37">
        <f t="shared" si="22"/>
        <v>0</v>
      </c>
      <c r="N40" s="37">
        <v>0</v>
      </c>
      <c r="O40" s="37">
        <v>0</v>
      </c>
      <c r="P40" s="37">
        <v>0</v>
      </c>
      <c r="Q40" s="37">
        <v>0</v>
      </c>
      <c r="R40" s="37">
        <f t="shared" si="23"/>
        <v>300</v>
      </c>
      <c r="S40" s="37">
        <f t="shared" si="24"/>
        <v>300</v>
      </c>
      <c r="T40" s="37">
        <f t="shared" si="24"/>
        <v>0</v>
      </c>
      <c r="U40" s="37">
        <f t="shared" si="24"/>
        <v>0</v>
      </c>
      <c r="V40" s="37">
        <f t="shared" si="25"/>
        <v>0</v>
      </c>
      <c r="W40" s="38">
        <f t="shared" si="16"/>
        <v>0</v>
      </c>
      <c r="X40" s="38">
        <f t="shared" si="17"/>
        <v>0</v>
      </c>
      <c r="Y40" s="38"/>
      <c r="Z40" s="38"/>
      <c r="AA40" s="38"/>
    </row>
    <row r="41" spans="1:27" ht="18.75" hidden="1" customHeight="1">
      <c r="A41" s="35" t="s">
        <v>45</v>
      </c>
      <c r="B41" s="36" t="s">
        <v>56</v>
      </c>
      <c r="C41" s="37">
        <f t="shared" si="19"/>
        <v>300</v>
      </c>
      <c r="D41" s="37">
        <f t="shared" si="20"/>
        <v>0</v>
      </c>
      <c r="E41" s="37">
        <v>0</v>
      </c>
      <c r="F41" s="37">
        <v>0</v>
      </c>
      <c r="G41" s="37">
        <v>0</v>
      </c>
      <c r="H41" s="37">
        <f t="shared" si="21"/>
        <v>300</v>
      </c>
      <c r="I41" s="37">
        <v>300</v>
      </c>
      <c r="J41" s="37">
        <v>0</v>
      </c>
      <c r="K41" s="37">
        <v>0</v>
      </c>
      <c r="L41" s="37">
        <v>0</v>
      </c>
      <c r="M41" s="37">
        <f t="shared" si="22"/>
        <v>0</v>
      </c>
      <c r="N41" s="37">
        <v>0</v>
      </c>
      <c r="O41" s="37">
        <v>0</v>
      </c>
      <c r="P41" s="37">
        <v>0</v>
      </c>
      <c r="Q41" s="37">
        <v>0</v>
      </c>
      <c r="R41" s="37">
        <f t="shared" si="23"/>
        <v>300</v>
      </c>
      <c r="S41" s="37">
        <f t="shared" si="24"/>
        <v>300</v>
      </c>
      <c r="T41" s="37">
        <f t="shared" si="24"/>
        <v>0</v>
      </c>
      <c r="U41" s="37">
        <f t="shared" si="24"/>
        <v>0</v>
      </c>
      <c r="V41" s="37">
        <f t="shared" si="25"/>
        <v>0</v>
      </c>
      <c r="W41" s="38">
        <f t="shared" si="16"/>
        <v>0</v>
      </c>
      <c r="X41" s="38">
        <f t="shared" si="17"/>
        <v>0</v>
      </c>
      <c r="Y41" s="38"/>
      <c r="Z41" s="38"/>
      <c r="AA41" s="38"/>
    </row>
    <row r="42" spans="1:27" ht="18.75" hidden="1" customHeight="1">
      <c r="A42" s="35" t="s">
        <v>45</v>
      </c>
      <c r="B42" s="36" t="s">
        <v>57</v>
      </c>
      <c r="C42" s="37">
        <f t="shared" si="19"/>
        <v>0</v>
      </c>
      <c r="D42" s="37">
        <f t="shared" si="20"/>
        <v>0</v>
      </c>
      <c r="E42" s="37">
        <v>0</v>
      </c>
      <c r="F42" s="37">
        <v>0</v>
      </c>
      <c r="G42" s="37">
        <v>0</v>
      </c>
      <c r="H42" s="37">
        <f t="shared" si="21"/>
        <v>0</v>
      </c>
      <c r="I42" s="37">
        <v>0</v>
      </c>
      <c r="J42" s="37">
        <v>0</v>
      </c>
      <c r="K42" s="37">
        <v>0</v>
      </c>
      <c r="L42" s="37">
        <v>0</v>
      </c>
      <c r="M42" s="37">
        <f t="shared" si="22"/>
        <v>0</v>
      </c>
      <c r="N42" s="37">
        <v>0</v>
      </c>
      <c r="O42" s="37">
        <v>0</v>
      </c>
      <c r="P42" s="37">
        <v>0</v>
      </c>
      <c r="Q42" s="37">
        <v>0</v>
      </c>
      <c r="R42" s="37">
        <f t="shared" si="23"/>
        <v>0</v>
      </c>
      <c r="S42" s="37">
        <f t="shared" si="24"/>
        <v>0</v>
      </c>
      <c r="T42" s="37">
        <f t="shared" si="24"/>
        <v>0</v>
      </c>
      <c r="U42" s="37">
        <f t="shared" si="24"/>
        <v>0</v>
      </c>
      <c r="V42" s="37">
        <f t="shared" si="25"/>
        <v>0</v>
      </c>
      <c r="W42" s="38"/>
      <c r="X42" s="38"/>
      <c r="Y42" s="38"/>
      <c r="Z42" s="38"/>
      <c r="AA42" s="38"/>
    </row>
    <row r="43" spans="1:27" ht="20.25" hidden="1">
      <c r="A43" s="35" t="s">
        <v>45</v>
      </c>
      <c r="B43" s="36" t="s">
        <v>58</v>
      </c>
      <c r="C43" s="37">
        <f t="shared" si="19"/>
        <v>0</v>
      </c>
      <c r="D43" s="37">
        <f t="shared" si="20"/>
        <v>0</v>
      </c>
      <c r="E43" s="37">
        <v>0</v>
      </c>
      <c r="F43" s="37">
        <v>0</v>
      </c>
      <c r="G43" s="37">
        <v>0</v>
      </c>
      <c r="H43" s="37">
        <f t="shared" si="21"/>
        <v>0</v>
      </c>
      <c r="I43" s="37">
        <v>0</v>
      </c>
      <c r="J43" s="37">
        <v>0</v>
      </c>
      <c r="K43" s="37">
        <v>0</v>
      </c>
      <c r="L43" s="37">
        <v>0</v>
      </c>
      <c r="M43" s="37">
        <f t="shared" si="22"/>
        <v>0</v>
      </c>
      <c r="N43" s="37">
        <v>0</v>
      </c>
      <c r="O43" s="37">
        <v>0</v>
      </c>
      <c r="P43" s="37">
        <v>0</v>
      </c>
      <c r="Q43" s="37">
        <v>0</v>
      </c>
      <c r="R43" s="37">
        <f t="shared" si="23"/>
        <v>0</v>
      </c>
      <c r="S43" s="37">
        <f t="shared" si="24"/>
        <v>0</v>
      </c>
      <c r="T43" s="37">
        <f t="shared" si="24"/>
        <v>0</v>
      </c>
      <c r="U43" s="37">
        <f t="shared" si="24"/>
        <v>0</v>
      </c>
      <c r="V43" s="37">
        <f t="shared" si="25"/>
        <v>0</v>
      </c>
      <c r="W43" s="38"/>
      <c r="X43" s="38"/>
      <c r="Y43" s="38"/>
      <c r="Z43" s="38"/>
      <c r="AA43" s="38"/>
    </row>
    <row r="44" spans="1:27" ht="29.25" hidden="1" customHeight="1">
      <c r="A44" s="35" t="s">
        <v>45</v>
      </c>
      <c r="B44" s="36" t="s">
        <v>62</v>
      </c>
      <c r="C44" s="37">
        <f t="shared" si="19"/>
        <v>1206</v>
      </c>
      <c r="D44" s="37">
        <f t="shared" si="20"/>
        <v>0</v>
      </c>
      <c r="E44" s="37">
        <v>0</v>
      </c>
      <c r="F44" s="37">
        <v>0</v>
      </c>
      <c r="G44" s="37">
        <v>0</v>
      </c>
      <c r="H44" s="37">
        <f t="shared" si="21"/>
        <v>1206</v>
      </c>
      <c r="I44" s="37">
        <v>1206</v>
      </c>
      <c r="J44" s="37">
        <v>0</v>
      </c>
      <c r="K44" s="37">
        <v>0</v>
      </c>
      <c r="L44" s="37">
        <v>0</v>
      </c>
      <c r="M44" s="37">
        <f t="shared" si="22"/>
        <v>0</v>
      </c>
      <c r="N44" s="37">
        <v>0</v>
      </c>
      <c r="O44" s="37">
        <v>0</v>
      </c>
      <c r="P44" s="37">
        <v>0</v>
      </c>
      <c r="Q44" s="37">
        <v>0</v>
      </c>
      <c r="R44" s="37">
        <f t="shared" si="23"/>
        <v>1206</v>
      </c>
      <c r="S44" s="37">
        <f t="shared" si="24"/>
        <v>1206</v>
      </c>
      <c r="T44" s="37">
        <f t="shared" si="24"/>
        <v>0</v>
      </c>
      <c r="U44" s="37">
        <f t="shared" si="24"/>
        <v>0</v>
      </c>
      <c r="V44" s="37">
        <f t="shared" si="25"/>
        <v>0</v>
      </c>
      <c r="W44" s="38">
        <f t="shared" si="16"/>
        <v>0</v>
      </c>
      <c r="X44" s="38">
        <f t="shared" si="17"/>
        <v>0</v>
      </c>
      <c r="Y44" s="38"/>
      <c r="Z44" s="38"/>
      <c r="AA44" s="38"/>
    </row>
    <row r="45" spans="1:27" ht="22.5" hidden="1" customHeight="1">
      <c r="A45" s="35" t="s">
        <v>45</v>
      </c>
      <c r="B45" s="36" t="s">
        <v>60</v>
      </c>
      <c r="C45" s="37">
        <f t="shared" si="19"/>
        <v>812</v>
      </c>
      <c r="D45" s="37">
        <f t="shared" si="20"/>
        <v>0</v>
      </c>
      <c r="E45" s="37">
        <v>0</v>
      </c>
      <c r="F45" s="37">
        <v>0</v>
      </c>
      <c r="G45" s="37">
        <v>0</v>
      </c>
      <c r="H45" s="37">
        <f t="shared" si="21"/>
        <v>812</v>
      </c>
      <c r="I45" s="37">
        <v>812</v>
      </c>
      <c r="J45" s="37">
        <v>0</v>
      </c>
      <c r="K45" s="37">
        <v>0</v>
      </c>
      <c r="L45" s="37">
        <v>0</v>
      </c>
      <c r="M45" s="37">
        <f t="shared" si="22"/>
        <v>0</v>
      </c>
      <c r="N45" s="37">
        <v>0</v>
      </c>
      <c r="O45" s="37">
        <v>0</v>
      </c>
      <c r="P45" s="37">
        <v>0</v>
      </c>
      <c r="Q45" s="37">
        <v>0</v>
      </c>
      <c r="R45" s="37">
        <f t="shared" si="23"/>
        <v>812</v>
      </c>
      <c r="S45" s="37">
        <f t="shared" si="24"/>
        <v>812</v>
      </c>
      <c r="T45" s="37">
        <f t="shared" si="24"/>
        <v>0</v>
      </c>
      <c r="U45" s="37">
        <f t="shared" si="24"/>
        <v>0</v>
      </c>
      <c r="V45" s="37">
        <f t="shared" si="25"/>
        <v>0</v>
      </c>
      <c r="W45" s="38">
        <f t="shared" si="16"/>
        <v>0</v>
      </c>
      <c r="X45" s="38">
        <f t="shared" si="17"/>
        <v>0</v>
      </c>
      <c r="Y45" s="38"/>
      <c r="Z45" s="38"/>
      <c r="AA45" s="38"/>
    </row>
    <row r="46" spans="1:27" s="12" customFormat="1" ht="15.75" customHeight="1">
      <c r="A46" s="31" t="s">
        <v>25</v>
      </c>
      <c r="B46" s="32" t="s">
        <v>63</v>
      </c>
      <c r="C46" s="33">
        <f>+C47+C48</f>
        <v>53505.7</v>
      </c>
      <c r="D46" s="33">
        <f t="shared" ref="D46:V46" si="26">+D47+D48</f>
        <v>330</v>
      </c>
      <c r="E46" s="33">
        <f t="shared" si="26"/>
        <v>330</v>
      </c>
      <c r="F46" s="33">
        <f t="shared" si="26"/>
        <v>0</v>
      </c>
      <c r="G46" s="33">
        <f t="shared" si="26"/>
        <v>0</v>
      </c>
      <c r="H46" s="33">
        <f t="shared" si="26"/>
        <v>53175.7</v>
      </c>
      <c r="I46" s="33">
        <f t="shared" si="26"/>
        <v>28543</v>
      </c>
      <c r="J46" s="33">
        <f t="shared" si="26"/>
        <v>1000</v>
      </c>
      <c r="K46" s="33">
        <f t="shared" si="26"/>
        <v>9110.7000000000007</v>
      </c>
      <c r="L46" s="33">
        <f t="shared" si="26"/>
        <v>14522</v>
      </c>
      <c r="M46" s="33">
        <f t="shared" si="26"/>
        <v>15810.262699999999</v>
      </c>
      <c r="N46" s="33">
        <f t="shared" si="26"/>
        <v>7293.9886999999999</v>
      </c>
      <c r="O46" s="33">
        <f t="shared" si="26"/>
        <v>500</v>
      </c>
      <c r="P46" s="33">
        <f t="shared" si="26"/>
        <v>487.274</v>
      </c>
      <c r="Q46" s="33">
        <f t="shared" si="26"/>
        <v>7529</v>
      </c>
      <c r="R46" s="33">
        <f t="shared" si="26"/>
        <v>37695.437299999998</v>
      </c>
      <c r="S46" s="33">
        <f t="shared" si="26"/>
        <v>21579.011299999998</v>
      </c>
      <c r="T46" s="33">
        <f t="shared" si="26"/>
        <v>500</v>
      </c>
      <c r="U46" s="33">
        <f t="shared" si="26"/>
        <v>8623.4259999999995</v>
      </c>
      <c r="V46" s="33">
        <f t="shared" si="26"/>
        <v>6993</v>
      </c>
      <c r="W46" s="34">
        <f>M46/C46</f>
        <v>0.29548744713180092</v>
      </c>
      <c r="X46" s="34">
        <f>N46/(E46+I46)</f>
        <v>0.25262316697260417</v>
      </c>
      <c r="Y46" s="34">
        <f>O46/(F46+J46)</f>
        <v>0.5</v>
      </c>
      <c r="Z46" s="34">
        <f>P46/(G46+K46)</f>
        <v>5.3483705972098734E-2</v>
      </c>
      <c r="AA46" s="34">
        <f>Q46/L46</f>
        <v>0.51845475829775511</v>
      </c>
    </row>
    <row r="47" spans="1:27" ht="18.75" customHeight="1">
      <c r="A47" s="35" t="s">
        <v>42</v>
      </c>
      <c r="B47" s="36" t="s">
        <v>43</v>
      </c>
      <c r="C47" s="37">
        <f>+D47+H47</f>
        <v>34463</v>
      </c>
      <c r="D47" s="37">
        <f>SUM(E47:G47)</f>
        <v>330</v>
      </c>
      <c r="E47" s="37">
        <v>330</v>
      </c>
      <c r="F47" s="37">
        <v>0</v>
      </c>
      <c r="G47" s="37">
        <v>0</v>
      </c>
      <c r="H47" s="37">
        <f>SUM(I47:L47)</f>
        <v>34133</v>
      </c>
      <c r="I47" s="37">
        <v>11110</v>
      </c>
      <c r="J47" s="37">
        <v>1000</v>
      </c>
      <c r="K47" s="37">
        <v>7501</v>
      </c>
      <c r="L47" s="37">
        <v>14522</v>
      </c>
      <c r="M47" s="37">
        <f>SUM(N47:Q47)</f>
        <v>11115</v>
      </c>
      <c r="N47" s="37">
        <v>2966</v>
      </c>
      <c r="O47" s="37">
        <v>500</v>
      </c>
      <c r="P47" s="37">
        <v>120</v>
      </c>
      <c r="Q47" s="37">
        <v>7529</v>
      </c>
      <c r="R47" s="37">
        <f>SUM(S47:V47)</f>
        <v>23348</v>
      </c>
      <c r="S47" s="37">
        <f>(E47+I47)-N47</f>
        <v>8474</v>
      </c>
      <c r="T47" s="37">
        <f>(F47+J47)-O47</f>
        <v>500</v>
      </c>
      <c r="U47" s="37">
        <f>(G47+K47)-P47</f>
        <v>7381</v>
      </c>
      <c r="V47" s="37">
        <f>L47-Q47</f>
        <v>6993</v>
      </c>
      <c r="W47" s="38">
        <f t="shared" ref="W47:W63" si="27">M47/C47</f>
        <v>0.3225198038476047</v>
      </c>
      <c r="X47" s="38">
        <f t="shared" ref="X47:X63" si="28">N47/(E47+I47)</f>
        <v>0.25926573426573429</v>
      </c>
      <c r="Y47" s="38">
        <f>O47/(F47+J47)</f>
        <v>0.5</v>
      </c>
      <c r="Z47" s="38">
        <f t="shared" ref="Z47:Z63" si="29">P47/(G47+K47)</f>
        <v>1.5997866951073192E-2</v>
      </c>
      <c r="AA47" s="38">
        <f>Q47/L47</f>
        <v>0.51845475829775511</v>
      </c>
    </row>
    <row r="48" spans="1:27" ht="15.75" customHeight="1">
      <c r="A48" s="35" t="s">
        <v>42</v>
      </c>
      <c r="B48" s="36" t="s">
        <v>44</v>
      </c>
      <c r="C48" s="37">
        <f t="shared" ref="C48:V48" si="30">SUM(C49:C63)</f>
        <v>19042.7</v>
      </c>
      <c r="D48" s="37">
        <f t="shared" si="30"/>
        <v>0</v>
      </c>
      <c r="E48" s="37">
        <f t="shared" si="30"/>
        <v>0</v>
      </c>
      <c r="F48" s="37">
        <f t="shared" si="30"/>
        <v>0</v>
      </c>
      <c r="G48" s="37">
        <f t="shared" si="30"/>
        <v>0</v>
      </c>
      <c r="H48" s="37">
        <f t="shared" si="30"/>
        <v>19042.7</v>
      </c>
      <c r="I48" s="37">
        <f t="shared" si="30"/>
        <v>17433</v>
      </c>
      <c r="J48" s="37">
        <f t="shared" si="30"/>
        <v>0</v>
      </c>
      <c r="K48" s="37">
        <f t="shared" si="30"/>
        <v>1609.7</v>
      </c>
      <c r="L48" s="37">
        <f t="shared" si="30"/>
        <v>0</v>
      </c>
      <c r="M48" s="37">
        <f t="shared" si="30"/>
        <v>4695.2626999999993</v>
      </c>
      <c r="N48" s="37">
        <f t="shared" si="30"/>
        <v>4327.9886999999999</v>
      </c>
      <c r="O48" s="37">
        <f t="shared" si="30"/>
        <v>0</v>
      </c>
      <c r="P48" s="37">
        <f t="shared" si="30"/>
        <v>367.274</v>
      </c>
      <c r="Q48" s="37">
        <f t="shared" si="30"/>
        <v>0</v>
      </c>
      <c r="R48" s="37">
        <f t="shared" si="30"/>
        <v>14347.4373</v>
      </c>
      <c r="S48" s="37">
        <f t="shared" si="30"/>
        <v>13105.011299999998</v>
      </c>
      <c r="T48" s="37">
        <f t="shared" si="30"/>
        <v>0</v>
      </c>
      <c r="U48" s="37">
        <f t="shared" si="30"/>
        <v>1242.4259999999999</v>
      </c>
      <c r="V48" s="37">
        <f t="shared" si="30"/>
        <v>0</v>
      </c>
      <c r="W48" s="38">
        <f t="shared" si="27"/>
        <v>0.24656496715276716</v>
      </c>
      <c r="X48" s="38">
        <f t="shared" si="28"/>
        <v>0.24826413698158664</v>
      </c>
      <c r="Y48" s="38"/>
      <c r="Z48" s="38">
        <f t="shared" si="29"/>
        <v>0.22816301174131826</v>
      </c>
      <c r="AA48" s="38"/>
    </row>
    <row r="49" spans="1:27" ht="21.75" hidden="1" customHeight="1">
      <c r="A49" s="35" t="s">
        <v>45</v>
      </c>
      <c r="B49" s="36" t="s">
        <v>46</v>
      </c>
      <c r="C49" s="37">
        <f t="shared" ref="C49:C63" si="31">+D49+H49</f>
        <v>4360</v>
      </c>
      <c r="D49" s="37">
        <f t="shared" ref="D49:D63" si="32">SUM(E49:G49)</f>
        <v>0</v>
      </c>
      <c r="E49" s="37">
        <v>0</v>
      </c>
      <c r="F49" s="37">
        <v>0</v>
      </c>
      <c r="G49" s="37">
        <v>0</v>
      </c>
      <c r="H49" s="37">
        <f t="shared" ref="H49:H63" si="33">SUM(I49:L49)</f>
        <v>4360</v>
      </c>
      <c r="I49" s="37">
        <v>4360</v>
      </c>
      <c r="J49" s="37">
        <v>0</v>
      </c>
      <c r="K49" s="37">
        <v>0</v>
      </c>
      <c r="L49" s="37">
        <v>0</v>
      </c>
      <c r="M49" s="37">
        <f t="shared" ref="M49:M63" si="34">SUM(N49:Q49)</f>
        <v>2560.9716999999996</v>
      </c>
      <c r="N49" s="37">
        <v>2560.9716999999996</v>
      </c>
      <c r="O49" s="37">
        <v>0</v>
      </c>
      <c r="P49" s="37">
        <v>0</v>
      </c>
      <c r="Q49" s="37">
        <v>0</v>
      </c>
      <c r="R49" s="37">
        <f t="shared" ref="R49:R63" si="35">SUM(S49:V49)</f>
        <v>1799.0283000000004</v>
      </c>
      <c r="S49" s="37">
        <f t="shared" ref="S49:U63" si="36">(E49+I49)-N49</f>
        <v>1799.0283000000004</v>
      </c>
      <c r="T49" s="37">
        <f t="shared" si="36"/>
        <v>0</v>
      </c>
      <c r="U49" s="37">
        <f t="shared" si="36"/>
        <v>0</v>
      </c>
      <c r="V49" s="37">
        <f t="shared" ref="V49:V63" si="37">L49-Q49</f>
        <v>0</v>
      </c>
      <c r="W49" s="38">
        <f t="shared" si="27"/>
        <v>0.5873788302752293</v>
      </c>
      <c r="X49" s="38">
        <f t="shared" si="28"/>
        <v>0.5873788302752293</v>
      </c>
      <c r="Y49" s="38"/>
      <c r="Z49" s="38"/>
      <c r="AA49" s="38"/>
    </row>
    <row r="50" spans="1:27" ht="21.75" hidden="1" customHeight="1">
      <c r="A50" s="35" t="s">
        <v>45</v>
      </c>
      <c r="B50" s="36" t="s">
        <v>47</v>
      </c>
      <c r="C50" s="37">
        <f t="shared" si="31"/>
        <v>5050</v>
      </c>
      <c r="D50" s="37">
        <f t="shared" si="32"/>
        <v>0</v>
      </c>
      <c r="E50" s="37">
        <v>0</v>
      </c>
      <c r="F50" s="37">
        <v>0</v>
      </c>
      <c r="G50" s="37">
        <v>0</v>
      </c>
      <c r="H50" s="37">
        <f t="shared" si="33"/>
        <v>5050</v>
      </c>
      <c r="I50" s="37">
        <v>4870</v>
      </c>
      <c r="J50" s="37">
        <v>0</v>
      </c>
      <c r="K50" s="37">
        <v>180</v>
      </c>
      <c r="L50" s="37">
        <v>0</v>
      </c>
      <c r="M50" s="37">
        <f t="shared" si="34"/>
        <v>677.43400000000008</v>
      </c>
      <c r="N50" s="37">
        <v>625.43400000000008</v>
      </c>
      <c r="O50" s="37">
        <v>0</v>
      </c>
      <c r="P50" s="37">
        <v>52</v>
      </c>
      <c r="Q50" s="37">
        <v>0</v>
      </c>
      <c r="R50" s="37">
        <f t="shared" si="35"/>
        <v>4372.5659999999998</v>
      </c>
      <c r="S50" s="37">
        <f t="shared" si="36"/>
        <v>4244.5659999999998</v>
      </c>
      <c r="T50" s="37">
        <f t="shared" si="36"/>
        <v>0</v>
      </c>
      <c r="U50" s="37">
        <f t="shared" si="36"/>
        <v>128</v>
      </c>
      <c r="V50" s="37">
        <f t="shared" si="37"/>
        <v>0</v>
      </c>
      <c r="W50" s="38">
        <f t="shared" si="27"/>
        <v>0.13414534653465349</v>
      </c>
      <c r="X50" s="38">
        <f t="shared" si="28"/>
        <v>0.12842587268993841</v>
      </c>
      <c r="Y50" s="38"/>
      <c r="Z50" s="38">
        <f t="shared" si="29"/>
        <v>0.28888888888888886</v>
      </c>
      <c r="AA50" s="38"/>
    </row>
    <row r="51" spans="1:27" ht="21.75" hidden="1" customHeight="1">
      <c r="A51" s="35" t="s">
        <v>45</v>
      </c>
      <c r="B51" s="36" t="s">
        <v>48</v>
      </c>
      <c r="C51" s="37">
        <f t="shared" si="31"/>
        <v>375</v>
      </c>
      <c r="D51" s="37">
        <f t="shared" si="32"/>
        <v>0</v>
      </c>
      <c r="E51" s="37">
        <v>0</v>
      </c>
      <c r="F51" s="37">
        <v>0</v>
      </c>
      <c r="G51" s="37">
        <v>0</v>
      </c>
      <c r="H51" s="37">
        <f t="shared" si="33"/>
        <v>375</v>
      </c>
      <c r="I51" s="37">
        <v>375</v>
      </c>
      <c r="J51" s="37">
        <v>0</v>
      </c>
      <c r="K51" s="37">
        <v>0</v>
      </c>
      <c r="L51" s="37">
        <v>0</v>
      </c>
      <c r="M51" s="37">
        <f t="shared" si="34"/>
        <v>0</v>
      </c>
      <c r="N51" s="37">
        <v>0</v>
      </c>
      <c r="O51" s="37">
        <v>0</v>
      </c>
      <c r="P51" s="37">
        <v>0</v>
      </c>
      <c r="Q51" s="37">
        <v>0</v>
      </c>
      <c r="R51" s="37">
        <f t="shared" si="35"/>
        <v>375</v>
      </c>
      <c r="S51" s="37">
        <f t="shared" si="36"/>
        <v>375</v>
      </c>
      <c r="T51" s="37">
        <f t="shared" si="36"/>
        <v>0</v>
      </c>
      <c r="U51" s="37">
        <f t="shared" si="36"/>
        <v>0</v>
      </c>
      <c r="V51" s="37">
        <f t="shared" si="37"/>
        <v>0</v>
      </c>
      <c r="W51" s="38">
        <f t="shared" si="27"/>
        <v>0</v>
      </c>
      <c r="X51" s="38">
        <f t="shared" si="28"/>
        <v>0</v>
      </c>
      <c r="Y51" s="38"/>
      <c r="Z51" s="38"/>
      <c r="AA51" s="38"/>
    </row>
    <row r="52" spans="1:27" ht="24" hidden="1" customHeight="1">
      <c r="A52" s="35" t="s">
        <v>45</v>
      </c>
      <c r="B52" s="36" t="s">
        <v>49</v>
      </c>
      <c r="C52" s="37">
        <f t="shared" si="31"/>
        <v>375</v>
      </c>
      <c r="D52" s="37">
        <f t="shared" si="32"/>
        <v>0</v>
      </c>
      <c r="E52" s="37">
        <v>0</v>
      </c>
      <c r="F52" s="37">
        <v>0</v>
      </c>
      <c r="G52" s="37">
        <v>0</v>
      </c>
      <c r="H52" s="37">
        <f t="shared" si="33"/>
        <v>375</v>
      </c>
      <c r="I52" s="37">
        <v>375</v>
      </c>
      <c r="J52" s="37">
        <v>0</v>
      </c>
      <c r="K52" s="37">
        <v>0</v>
      </c>
      <c r="L52" s="37">
        <v>0</v>
      </c>
      <c r="M52" s="37">
        <f t="shared" si="34"/>
        <v>0</v>
      </c>
      <c r="N52" s="37">
        <v>0</v>
      </c>
      <c r="O52" s="37">
        <v>0</v>
      </c>
      <c r="P52" s="37">
        <v>0</v>
      </c>
      <c r="Q52" s="37">
        <v>0</v>
      </c>
      <c r="R52" s="37">
        <f t="shared" si="35"/>
        <v>375</v>
      </c>
      <c r="S52" s="37">
        <f t="shared" si="36"/>
        <v>375</v>
      </c>
      <c r="T52" s="37">
        <f t="shared" si="36"/>
        <v>0</v>
      </c>
      <c r="U52" s="37">
        <f t="shared" si="36"/>
        <v>0</v>
      </c>
      <c r="V52" s="37">
        <f t="shared" si="37"/>
        <v>0</v>
      </c>
      <c r="W52" s="38">
        <f t="shared" si="27"/>
        <v>0</v>
      </c>
      <c r="X52" s="38">
        <f t="shared" si="28"/>
        <v>0</v>
      </c>
      <c r="Y52" s="38"/>
      <c r="Z52" s="38"/>
      <c r="AA52" s="38"/>
    </row>
    <row r="53" spans="1:27" ht="25.5" hidden="1" customHeight="1">
      <c r="A53" s="35" t="s">
        <v>45</v>
      </c>
      <c r="B53" s="36" t="s">
        <v>50</v>
      </c>
      <c r="C53" s="37">
        <f t="shared" si="31"/>
        <v>450</v>
      </c>
      <c r="D53" s="37">
        <f t="shared" si="32"/>
        <v>0</v>
      </c>
      <c r="E53" s="37">
        <v>0</v>
      </c>
      <c r="F53" s="37">
        <v>0</v>
      </c>
      <c r="G53" s="37">
        <v>0</v>
      </c>
      <c r="H53" s="37">
        <f t="shared" si="33"/>
        <v>450</v>
      </c>
      <c r="I53" s="37">
        <v>200</v>
      </c>
      <c r="J53" s="37">
        <v>0</v>
      </c>
      <c r="K53" s="37">
        <v>250</v>
      </c>
      <c r="L53" s="37">
        <v>0</v>
      </c>
      <c r="M53" s="37">
        <f t="shared" si="34"/>
        <v>250</v>
      </c>
      <c r="N53" s="37">
        <v>0</v>
      </c>
      <c r="O53" s="37">
        <v>0</v>
      </c>
      <c r="P53" s="37">
        <v>250</v>
      </c>
      <c r="Q53" s="37">
        <v>0</v>
      </c>
      <c r="R53" s="37">
        <f t="shared" si="35"/>
        <v>200</v>
      </c>
      <c r="S53" s="37">
        <f t="shared" si="36"/>
        <v>200</v>
      </c>
      <c r="T53" s="37">
        <f t="shared" si="36"/>
        <v>0</v>
      </c>
      <c r="U53" s="37">
        <f t="shared" si="36"/>
        <v>0</v>
      </c>
      <c r="V53" s="37">
        <f t="shared" si="37"/>
        <v>0</v>
      </c>
      <c r="W53" s="38">
        <f t="shared" si="27"/>
        <v>0.55555555555555558</v>
      </c>
      <c r="X53" s="38">
        <f t="shared" si="28"/>
        <v>0</v>
      </c>
      <c r="Y53" s="38"/>
      <c r="Z53" s="38">
        <f t="shared" si="29"/>
        <v>1</v>
      </c>
      <c r="AA53" s="38"/>
    </row>
    <row r="54" spans="1:27" ht="26.25" hidden="1" customHeight="1">
      <c r="A54" s="35" t="s">
        <v>45</v>
      </c>
      <c r="B54" s="36" t="s">
        <v>51</v>
      </c>
      <c r="C54" s="37">
        <f t="shared" si="31"/>
        <v>0</v>
      </c>
      <c r="D54" s="37">
        <f t="shared" si="32"/>
        <v>0</v>
      </c>
      <c r="E54" s="37">
        <v>0</v>
      </c>
      <c r="F54" s="37">
        <v>0</v>
      </c>
      <c r="G54" s="37">
        <v>0</v>
      </c>
      <c r="H54" s="37">
        <f t="shared" si="33"/>
        <v>0</v>
      </c>
      <c r="I54" s="37">
        <v>0</v>
      </c>
      <c r="J54" s="37">
        <v>0</v>
      </c>
      <c r="K54" s="37">
        <v>0</v>
      </c>
      <c r="L54" s="37">
        <v>0</v>
      </c>
      <c r="M54" s="37">
        <f t="shared" si="34"/>
        <v>0</v>
      </c>
      <c r="N54" s="37">
        <v>0</v>
      </c>
      <c r="O54" s="37">
        <v>0</v>
      </c>
      <c r="P54" s="37">
        <v>0</v>
      </c>
      <c r="Q54" s="37">
        <v>0</v>
      </c>
      <c r="R54" s="37">
        <f t="shared" si="35"/>
        <v>0</v>
      </c>
      <c r="S54" s="37">
        <f t="shared" si="36"/>
        <v>0</v>
      </c>
      <c r="T54" s="37">
        <f t="shared" si="36"/>
        <v>0</v>
      </c>
      <c r="U54" s="37">
        <f t="shared" si="36"/>
        <v>0</v>
      </c>
      <c r="V54" s="37">
        <f t="shared" si="37"/>
        <v>0</v>
      </c>
      <c r="W54" s="38"/>
      <c r="X54" s="38"/>
      <c r="Y54" s="38"/>
      <c r="Z54" s="38"/>
      <c r="AA54" s="38"/>
    </row>
    <row r="55" spans="1:27" ht="20.25" hidden="1" customHeight="1">
      <c r="A55" s="35" t="s">
        <v>45</v>
      </c>
      <c r="B55" s="36" t="s">
        <v>52</v>
      </c>
      <c r="C55" s="37">
        <f t="shared" si="31"/>
        <v>1074</v>
      </c>
      <c r="D55" s="37">
        <f t="shared" si="32"/>
        <v>0</v>
      </c>
      <c r="E55" s="37">
        <v>0</v>
      </c>
      <c r="F55" s="37">
        <v>0</v>
      </c>
      <c r="G55" s="37">
        <v>0</v>
      </c>
      <c r="H55" s="37">
        <f t="shared" si="33"/>
        <v>1074</v>
      </c>
      <c r="I55" s="37">
        <v>750</v>
      </c>
      <c r="J55" s="37">
        <v>0</v>
      </c>
      <c r="K55" s="37">
        <v>324</v>
      </c>
      <c r="L55" s="37">
        <v>0</v>
      </c>
      <c r="M55" s="37">
        <f t="shared" si="34"/>
        <v>134.80000000000001</v>
      </c>
      <c r="N55" s="37">
        <v>121.8</v>
      </c>
      <c r="O55" s="37">
        <v>0</v>
      </c>
      <c r="P55" s="37">
        <v>13</v>
      </c>
      <c r="Q55" s="37">
        <v>0</v>
      </c>
      <c r="R55" s="37">
        <f t="shared" si="35"/>
        <v>939.2</v>
      </c>
      <c r="S55" s="37">
        <f t="shared" si="36"/>
        <v>628.20000000000005</v>
      </c>
      <c r="T55" s="37">
        <f t="shared" si="36"/>
        <v>0</v>
      </c>
      <c r="U55" s="37">
        <f t="shared" si="36"/>
        <v>311</v>
      </c>
      <c r="V55" s="37">
        <f t="shared" si="37"/>
        <v>0</v>
      </c>
      <c r="W55" s="38">
        <f t="shared" si="27"/>
        <v>0.12551210428305401</v>
      </c>
      <c r="X55" s="38">
        <f t="shared" si="28"/>
        <v>0.16239999999999999</v>
      </c>
      <c r="Y55" s="38"/>
      <c r="Z55" s="38">
        <f t="shared" si="29"/>
        <v>4.0123456790123455E-2</v>
      </c>
      <c r="AA55" s="38"/>
    </row>
    <row r="56" spans="1:27" ht="21" hidden="1" customHeight="1">
      <c r="A56" s="35" t="s">
        <v>45</v>
      </c>
      <c r="B56" s="36" t="s">
        <v>53</v>
      </c>
      <c r="C56" s="37">
        <f t="shared" si="31"/>
        <v>1908</v>
      </c>
      <c r="D56" s="37">
        <f t="shared" si="32"/>
        <v>0</v>
      </c>
      <c r="E56" s="37">
        <v>0</v>
      </c>
      <c r="F56" s="37">
        <v>0</v>
      </c>
      <c r="G56" s="37">
        <v>0</v>
      </c>
      <c r="H56" s="37">
        <f t="shared" si="33"/>
        <v>1908</v>
      </c>
      <c r="I56" s="37">
        <v>1550</v>
      </c>
      <c r="J56" s="37">
        <v>0</v>
      </c>
      <c r="K56" s="37">
        <v>358</v>
      </c>
      <c r="L56" s="37">
        <v>0</v>
      </c>
      <c r="M56" s="37">
        <f t="shared" si="34"/>
        <v>305.28000000000003</v>
      </c>
      <c r="N56" s="37">
        <v>273.74600000000004</v>
      </c>
      <c r="O56" s="37">
        <v>0</v>
      </c>
      <c r="P56" s="37">
        <v>31.533999999999999</v>
      </c>
      <c r="Q56" s="37">
        <v>0</v>
      </c>
      <c r="R56" s="37">
        <f t="shared" si="35"/>
        <v>1602.7199999999998</v>
      </c>
      <c r="S56" s="37">
        <f t="shared" si="36"/>
        <v>1276.2539999999999</v>
      </c>
      <c r="T56" s="37">
        <f t="shared" si="36"/>
        <v>0</v>
      </c>
      <c r="U56" s="37">
        <f t="shared" si="36"/>
        <v>326.46600000000001</v>
      </c>
      <c r="V56" s="37">
        <f t="shared" si="37"/>
        <v>0</v>
      </c>
      <c r="W56" s="38">
        <f t="shared" si="27"/>
        <v>0.16</v>
      </c>
      <c r="X56" s="38">
        <f t="shared" si="28"/>
        <v>0.17661032258064518</v>
      </c>
      <c r="Y56" s="38"/>
      <c r="Z56" s="38">
        <f t="shared" si="29"/>
        <v>8.8083798882681558E-2</v>
      </c>
      <c r="AA56" s="38"/>
    </row>
    <row r="57" spans="1:27" ht="21" hidden="1" customHeight="1">
      <c r="A57" s="35" t="s">
        <v>45</v>
      </c>
      <c r="B57" s="36" t="s">
        <v>54</v>
      </c>
      <c r="C57" s="37">
        <f t="shared" si="31"/>
        <v>1091.76</v>
      </c>
      <c r="D57" s="37">
        <f t="shared" si="32"/>
        <v>0</v>
      </c>
      <c r="E57" s="37">
        <v>0</v>
      </c>
      <c r="F57" s="37">
        <v>0</v>
      </c>
      <c r="G57" s="37">
        <v>0</v>
      </c>
      <c r="H57" s="37">
        <f t="shared" si="33"/>
        <v>1091.76</v>
      </c>
      <c r="I57" s="37">
        <v>830</v>
      </c>
      <c r="J57" s="37">
        <v>0</v>
      </c>
      <c r="K57" s="37">
        <v>261.76</v>
      </c>
      <c r="L57" s="37">
        <v>0</v>
      </c>
      <c r="M57" s="37">
        <f t="shared" si="34"/>
        <v>309.5</v>
      </c>
      <c r="N57" s="37">
        <v>294.7</v>
      </c>
      <c r="O57" s="37">
        <v>0</v>
      </c>
      <c r="P57" s="37">
        <v>14.8</v>
      </c>
      <c r="Q57" s="37">
        <v>0</v>
      </c>
      <c r="R57" s="37">
        <f t="shared" si="35"/>
        <v>782.26</v>
      </c>
      <c r="S57" s="37">
        <f t="shared" si="36"/>
        <v>535.29999999999995</v>
      </c>
      <c r="T57" s="37">
        <f t="shared" si="36"/>
        <v>0</v>
      </c>
      <c r="U57" s="37">
        <f t="shared" si="36"/>
        <v>246.95999999999998</v>
      </c>
      <c r="V57" s="37">
        <f t="shared" si="37"/>
        <v>0</v>
      </c>
      <c r="W57" s="38">
        <f t="shared" si="27"/>
        <v>0.28348721330695392</v>
      </c>
      <c r="X57" s="38">
        <f t="shared" si="28"/>
        <v>0.35506024096385541</v>
      </c>
      <c r="Y57" s="38"/>
      <c r="Z57" s="38">
        <f t="shared" si="29"/>
        <v>5.6540342298288512E-2</v>
      </c>
      <c r="AA57" s="38"/>
    </row>
    <row r="58" spans="1:27" ht="21" hidden="1" customHeight="1">
      <c r="A58" s="35" t="s">
        <v>45</v>
      </c>
      <c r="B58" s="36" t="s">
        <v>55</v>
      </c>
      <c r="C58" s="37">
        <f t="shared" si="31"/>
        <v>890</v>
      </c>
      <c r="D58" s="37">
        <f t="shared" si="32"/>
        <v>0</v>
      </c>
      <c r="E58" s="37">
        <v>0</v>
      </c>
      <c r="F58" s="37">
        <v>0</v>
      </c>
      <c r="G58" s="37">
        <v>0</v>
      </c>
      <c r="H58" s="37">
        <f t="shared" si="33"/>
        <v>890</v>
      </c>
      <c r="I58" s="37">
        <v>800</v>
      </c>
      <c r="J58" s="37">
        <v>0</v>
      </c>
      <c r="K58" s="37">
        <v>90</v>
      </c>
      <c r="L58" s="37">
        <v>0</v>
      </c>
      <c r="M58" s="37">
        <f t="shared" si="34"/>
        <v>0</v>
      </c>
      <c r="N58" s="37">
        <v>0</v>
      </c>
      <c r="O58" s="37">
        <v>0</v>
      </c>
      <c r="P58" s="37">
        <v>0</v>
      </c>
      <c r="Q58" s="37">
        <v>0</v>
      </c>
      <c r="R58" s="37">
        <f t="shared" si="35"/>
        <v>890</v>
      </c>
      <c r="S58" s="37">
        <f t="shared" si="36"/>
        <v>800</v>
      </c>
      <c r="T58" s="37">
        <f t="shared" si="36"/>
        <v>0</v>
      </c>
      <c r="U58" s="37">
        <f t="shared" si="36"/>
        <v>90</v>
      </c>
      <c r="V58" s="37">
        <f t="shared" si="37"/>
        <v>0</v>
      </c>
      <c r="W58" s="38">
        <f t="shared" si="27"/>
        <v>0</v>
      </c>
      <c r="X58" s="38">
        <f t="shared" si="28"/>
        <v>0</v>
      </c>
      <c r="Y58" s="38"/>
      <c r="Z58" s="38">
        <f t="shared" si="29"/>
        <v>0</v>
      </c>
      <c r="AA58" s="38"/>
    </row>
    <row r="59" spans="1:27" ht="21" hidden="1" customHeight="1">
      <c r="A59" s="35" t="s">
        <v>45</v>
      </c>
      <c r="B59" s="36" t="s">
        <v>56</v>
      </c>
      <c r="C59" s="37">
        <f t="shared" si="31"/>
        <v>525</v>
      </c>
      <c r="D59" s="37">
        <f t="shared" si="32"/>
        <v>0</v>
      </c>
      <c r="E59" s="37">
        <v>0</v>
      </c>
      <c r="F59" s="37">
        <v>0</v>
      </c>
      <c r="G59" s="37">
        <v>0</v>
      </c>
      <c r="H59" s="37">
        <f t="shared" si="33"/>
        <v>525</v>
      </c>
      <c r="I59" s="37">
        <v>500</v>
      </c>
      <c r="J59" s="37">
        <v>0</v>
      </c>
      <c r="K59" s="37">
        <v>25</v>
      </c>
      <c r="L59" s="37">
        <v>0</v>
      </c>
      <c r="M59" s="37">
        <f t="shared" si="34"/>
        <v>0</v>
      </c>
      <c r="N59" s="37">
        <v>0</v>
      </c>
      <c r="O59" s="37">
        <v>0</v>
      </c>
      <c r="P59" s="37">
        <v>0</v>
      </c>
      <c r="Q59" s="37">
        <v>0</v>
      </c>
      <c r="R59" s="37">
        <f t="shared" si="35"/>
        <v>525</v>
      </c>
      <c r="S59" s="37">
        <f t="shared" si="36"/>
        <v>500</v>
      </c>
      <c r="T59" s="37">
        <f t="shared" si="36"/>
        <v>0</v>
      </c>
      <c r="U59" s="37">
        <f t="shared" si="36"/>
        <v>25</v>
      </c>
      <c r="V59" s="37">
        <f t="shared" si="37"/>
        <v>0</v>
      </c>
      <c r="W59" s="38">
        <f t="shared" si="27"/>
        <v>0</v>
      </c>
      <c r="X59" s="38">
        <f t="shared" si="28"/>
        <v>0</v>
      </c>
      <c r="Y59" s="38"/>
      <c r="Z59" s="38">
        <f t="shared" si="29"/>
        <v>0</v>
      </c>
      <c r="AA59" s="38"/>
    </row>
    <row r="60" spans="1:27" ht="21" hidden="1" customHeight="1">
      <c r="A60" s="35" t="s">
        <v>45</v>
      </c>
      <c r="B60" s="36" t="s">
        <v>57</v>
      </c>
      <c r="C60" s="37">
        <f t="shared" si="31"/>
        <v>500</v>
      </c>
      <c r="D60" s="37">
        <f t="shared" si="32"/>
        <v>0</v>
      </c>
      <c r="E60" s="37">
        <v>0</v>
      </c>
      <c r="F60" s="37">
        <v>0</v>
      </c>
      <c r="G60" s="37">
        <v>0</v>
      </c>
      <c r="H60" s="37">
        <f t="shared" si="33"/>
        <v>500</v>
      </c>
      <c r="I60" s="37">
        <v>460</v>
      </c>
      <c r="J60" s="37">
        <v>0</v>
      </c>
      <c r="K60" s="37">
        <v>40</v>
      </c>
      <c r="L60" s="37">
        <v>0</v>
      </c>
      <c r="M60" s="37">
        <f t="shared" si="34"/>
        <v>8.5</v>
      </c>
      <c r="N60" s="37">
        <v>8.5</v>
      </c>
      <c r="O60" s="37">
        <v>0</v>
      </c>
      <c r="P60" s="37">
        <v>0</v>
      </c>
      <c r="Q60" s="37">
        <v>0</v>
      </c>
      <c r="R60" s="37">
        <f t="shared" si="35"/>
        <v>491.5</v>
      </c>
      <c r="S60" s="37">
        <f t="shared" si="36"/>
        <v>451.5</v>
      </c>
      <c r="T60" s="37">
        <f t="shared" si="36"/>
        <v>0</v>
      </c>
      <c r="U60" s="37">
        <f t="shared" si="36"/>
        <v>40</v>
      </c>
      <c r="V60" s="37">
        <f t="shared" si="37"/>
        <v>0</v>
      </c>
      <c r="W60" s="38">
        <f t="shared" si="27"/>
        <v>1.7000000000000001E-2</v>
      </c>
      <c r="X60" s="38">
        <f t="shared" si="28"/>
        <v>1.8478260869565218E-2</v>
      </c>
      <c r="Y60" s="38"/>
      <c r="Z60" s="38">
        <f t="shared" si="29"/>
        <v>0</v>
      </c>
      <c r="AA60" s="38"/>
    </row>
    <row r="61" spans="1:27" ht="20.25" hidden="1">
      <c r="A61" s="35" t="s">
        <v>45</v>
      </c>
      <c r="B61" s="36" t="s">
        <v>58</v>
      </c>
      <c r="C61" s="37">
        <f t="shared" si="31"/>
        <v>177.94</v>
      </c>
      <c r="D61" s="37">
        <f t="shared" si="32"/>
        <v>0</v>
      </c>
      <c r="E61" s="37">
        <v>0</v>
      </c>
      <c r="F61" s="37">
        <v>0</v>
      </c>
      <c r="G61" s="37">
        <v>0</v>
      </c>
      <c r="H61" s="37">
        <f t="shared" si="33"/>
        <v>177.94</v>
      </c>
      <c r="I61" s="37">
        <v>172</v>
      </c>
      <c r="J61" s="37">
        <v>0</v>
      </c>
      <c r="K61" s="37">
        <v>5.94</v>
      </c>
      <c r="L61" s="37">
        <v>0</v>
      </c>
      <c r="M61" s="37">
        <f t="shared" si="34"/>
        <v>69.98</v>
      </c>
      <c r="N61" s="37">
        <v>64.040000000000006</v>
      </c>
      <c r="O61" s="37">
        <v>0</v>
      </c>
      <c r="P61" s="37">
        <v>5.94</v>
      </c>
      <c r="Q61" s="37">
        <v>0</v>
      </c>
      <c r="R61" s="37">
        <f t="shared" si="35"/>
        <v>107.96</v>
      </c>
      <c r="S61" s="37">
        <f t="shared" si="36"/>
        <v>107.96</v>
      </c>
      <c r="T61" s="37">
        <f t="shared" si="36"/>
        <v>0</v>
      </c>
      <c r="U61" s="37">
        <f t="shared" si="36"/>
        <v>0</v>
      </c>
      <c r="V61" s="37">
        <f t="shared" si="37"/>
        <v>0</v>
      </c>
      <c r="W61" s="38">
        <f t="shared" si="27"/>
        <v>0.393278633247162</v>
      </c>
      <c r="X61" s="38">
        <f t="shared" si="28"/>
        <v>0.37232558139534888</v>
      </c>
      <c r="Y61" s="38"/>
      <c r="Z61" s="38">
        <f t="shared" si="29"/>
        <v>1</v>
      </c>
      <c r="AA61" s="38"/>
    </row>
    <row r="62" spans="1:27" ht="20.25" hidden="1" customHeight="1">
      <c r="A62" s="35" t="s">
        <v>45</v>
      </c>
      <c r="B62" s="36" t="s">
        <v>59</v>
      </c>
      <c r="C62" s="37">
        <f t="shared" si="31"/>
        <v>1160</v>
      </c>
      <c r="D62" s="37">
        <f t="shared" si="32"/>
        <v>0</v>
      </c>
      <c r="E62" s="37">
        <v>0</v>
      </c>
      <c r="F62" s="37">
        <v>0</v>
      </c>
      <c r="G62" s="37">
        <v>0</v>
      </c>
      <c r="H62" s="37">
        <f t="shared" si="33"/>
        <v>1160</v>
      </c>
      <c r="I62" s="37">
        <v>1100</v>
      </c>
      <c r="J62" s="37">
        <v>0</v>
      </c>
      <c r="K62" s="37">
        <v>60</v>
      </c>
      <c r="L62" s="37">
        <v>0</v>
      </c>
      <c r="M62" s="37">
        <f t="shared" si="34"/>
        <v>378.79700000000003</v>
      </c>
      <c r="N62" s="37">
        <v>378.79700000000003</v>
      </c>
      <c r="O62" s="37">
        <v>0</v>
      </c>
      <c r="P62" s="37">
        <v>0</v>
      </c>
      <c r="Q62" s="37">
        <v>0</v>
      </c>
      <c r="R62" s="37">
        <f t="shared" si="35"/>
        <v>781.20299999999997</v>
      </c>
      <c r="S62" s="37">
        <f t="shared" si="36"/>
        <v>721.20299999999997</v>
      </c>
      <c r="T62" s="37">
        <f t="shared" si="36"/>
        <v>0</v>
      </c>
      <c r="U62" s="37">
        <f t="shared" si="36"/>
        <v>60</v>
      </c>
      <c r="V62" s="37">
        <f t="shared" si="37"/>
        <v>0</v>
      </c>
      <c r="W62" s="38">
        <f t="shared" si="27"/>
        <v>0.32654913793103452</v>
      </c>
      <c r="X62" s="38">
        <f t="shared" si="28"/>
        <v>0.34436090909090911</v>
      </c>
      <c r="Y62" s="38"/>
      <c r="Z62" s="38">
        <f t="shared" si="29"/>
        <v>0</v>
      </c>
      <c r="AA62" s="38"/>
    </row>
    <row r="63" spans="1:27" ht="22.5" hidden="1" customHeight="1">
      <c r="A63" s="35" t="s">
        <v>45</v>
      </c>
      <c r="B63" s="36" t="s">
        <v>60</v>
      </c>
      <c r="C63" s="37">
        <f t="shared" si="31"/>
        <v>1106</v>
      </c>
      <c r="D63" s="37">
        <f t="shared" si="32"/>
        <v>0</v>
      </c>
      <c r="E63" s="37">
        <v>0</v>
      </c>
      <c r="F63" s="37">
        <v>0</v>
      </c>
      <c r="G63" s="37">
        <v>0</v>
      </c>
      <c r="H63" s="37">
        <f t="shared" si="33"/>
        <v>1106</v>
      </c>
      <c r="I63" s="37">
        <v>1091</v>
      </c>
      <c r="J63" s="37">
        <v>0</v>
      </c>
      <c r="K63" s="37">
        <v>15</v>
      </c>
      <c r="L63" s="37">
        <v>0</v>
      </c>
      <c r="M63" s="37">
        <f t="shared" si="34"/>
        <v>0</v>
      </c>
      <c r="N63" s="37">
        <v>0</v>
      </c>
      <c r="O63" s="37">
        <v>0</v>
      </c>
      <c r="P63" s="37">
        <v>0</v>
      </c>
      <c r="Q63" s="37">
        <v>0</v>
      </c>
      <c r="R63" s="37">
        <f t="shared" si="35"/>
        <v>1106</v>
      </c>
      <c r="S63" s="37">
        <f t="shared" si="36"/>
        <v>1091</v>
      </c>
      <c r="T63" s="37">
        <f t="shared" si="36"/>
        <v>0</v>
      </c>
      <c r="U63" s="37">
        <f t="shared" si="36"/>
        <v>15</v>
      </c>
      <c r="V63" s="37">
        <f t="shared" si="37"/>
        <v>0</v>
      </c>
      <c r="W63" s="38">
        <f t="shared" si="27"/>
        <v>0</v>
      </c>
      <c r="X63" s="38">
        <f t="shared" si="28"/>
        <v>0</v>
      </c>
      <c r="Y63" s="38"/>
      <c r="Z63" s="38">
        <f t="shared" si="29"/>
        <v>0</v>
      </c>
      <c r="AA63" s="38"/>
    </row>
    <row r="64" spans="1:27" s="12" customFormat="1" ht="15.75" customHeight="1">
      <c r="A64" s="31" t="s">
        <v>64</v>
      </c>
      <c r="B64" s="32" t="s">
        <v>10</v>
      </c>
      <c r="C64" s="33">
        <f>+C65+C66</f>
        <v>28756.400000000001</v>
      </c>
      <c r="D64" s="33">
        <f t="shared" ref="D64:V64" si="38">+D65+D66</f>
        <v>30</v>
      </c>
      <c r="E64" s="33">
        <f t="shared" si="38"/>
        <v>30</v>
      </c>
      <c r="F64" s="33">
        <f t="shared" si="38"/>
        <v>0</v>
      </c>
      <c r="G64" s="33">
        <f t="shared" si="38"/>
        <v>0</v>
      </c>
      <c r="H64" s="33">
        <f t="shared" si="38"/>
        <v>28726.400000000001</v>
      </c>
      <c r="I64" s="33">
        <f t="shared" si="38"/>
        <v>9807</v>
      </c>
      <c r="J64" s="33">
        <f t="shared" si="38"/>
        <v>8800</v>
      </c>
      <c r="K64" s="33">
        <f t="shared" si="38"/>
        <v>6921.4</v>
      </c>
      <c r="L64" s="33">
        <f t="shared" si="38"/>
        <v>3198</v>
      </c>
      <c r="M64" s="33">
        <f t="shared" si="38"/>
        <v>7521.9950000000008</v>
      </c>
      <c r="N64" s="33">
        <f t="shared" si="38"/>
        <v>3130.0450000000001</v>
      </c>
      <c r="O64" s="33">
        <f t="shared" si="38"/>
        <v>1369.27</v>
      </c>
      <c r="P64" s="33">
        <f t="shared" si="38"/>
        <v>29.68</v>
      </c>
      <c r="Q64" s="33">
        <f t="shared" si="38"/>
        <v>2993</v>
      </c>
      <c r="R64" s="33">
        <f t="shared" si="38"/>
        <v>21234.404999999999</v>
      </c>
      <c r="S64" s="33">
        <f t="shared" si="38"/>
        <v>6706.9549999999999</v>
      </c>
      <c r="T64" s="33">
        <f t="shared" si="38"/>
        <v>7430.73</v>
      </c>
      <c r="U64" s="33">
        <f t="shared" si="38"/>
        <v>6891.7199999999993</v>
      </c>
      <c r="V64" s="33">
        <f t="shared" si="38"/>
        <v>205</v>
      </c>
      <c r="W64" s="34">
        <f>M64/C64</f>
        <v>0.26157637951899404</v>
      </c>
      <c r="X64" s="34">
        <f>N64/(E64+I64)</f>
        <v>0.31819101352038226</v>
      </c>
      <c r="Y64" s="34">
        <f>O64/(F64+J64)</f>
        <v>0.15559886363636363</v>
      </c>
      <c r="Z64" s="34">
        <f>P64/(G64+K64)</f>
        <v>4.288149796283989E-3</v>
      </c>
      <c r="AA64" s="34">
        <f>Q64/L64</f>
        <v>0.9358974358974359</v>
      </c>
    </row>
    <row r="65" spans="1:27" ht="18.75" customHeight="1">
      <c r="A65" s="35" t="s">
        <v>42</v>
      </c>
      <c r="B65" s="36" t="s">
        <v>43</v>
      </c>
      <c r="C65" s="37">
        <f>+D65+H65</f>
        <v>22739.4</v>
      </c>
      <c r="D65" s="37">
        <f>SUM(E65:G65)</f>
        <v>30</v>
      </c>
      <c r="E65" s="37">
        <v>30</v>
      </c>
      <c r="F65" s="37">
        <v>0</v>
      </c>
      <c r="G65" s="37">
        <v>0</v>
      </c>
      <c r="H65" s="37">
        <f>SUM(I65:L65)</f>
        <v>22709.4</v>
      </c>
      <c r="I65" s="37">
        <v>4620</v>
      </c>
      <c r="J65" s="37">
        <v>8200</v>
      </c>
      <c r="K65" s="37">
        <v>6691.4</v>
      </c>
      <c r="L65" s="37">
        <v>3198</v>
      </c>
      <c r="M65" s="37">
        <f>SUM(N65:Q65)</f>
        <v>6522.27</v>
      </c>
      <c r="N65" s="37">
        <v>2220</v>
      </c>
      <c r="O65" s="37">
        <v>1309.27</v>
      </c>
      <c r="P65" s="37">
        <v>0</v>
      </c>
      <c r="Q65" s="37">
        <v>2993</v>
      </c>
      <c r="R65" s="37">
        <f>SUM(S65:V65)</f>
        <v>16217.13</v>
      </c>
      <c r="S65" s="37">
        <f>(E65+I65)-N65</f>
        <v>2430</v>
      </c>
      <c r="T65" s="37">
        <f>(F65+J65)-O65</f>
        <v>6890.73</v>
      </c>
      <c r="U65" s="37">
        <f>(G65+K65)-P65</f>
        <v>6691.4</v>
      </c>
      <c r="V65" s="37">
        <f>L65-Q65</f>
        <v>205</v>
      </c>
      <c r="W65" s="38">
        <f t="shared" ref="W65:W80" si="39">M65/C65</f>
        <v>0.28682682920393676</v>
      </c>
      <c r="X65" s="38">
        <f t="shared" ref="X65:X80" si="40">N65/(E65+I65)</f>
        <v>0.47741935483870968</v>
      </c>
      <c r="Y65" s="38">
        <f>O65/(F65+J65)</f>
        <v>0.1596670731707317</v>
      </c>
      <c r="Z65" s="38">
        <f>P65/(G65+K65)</f>
        <v>0</v>
      </c>
      <c r="AA65" s="38">
        <f>Q65/L65</f>
        <v>0.9358974358974359</v>
      </c>
    </row>
    <row r="66" spans="1:27" ht="15.75" customHeight="1">
      <c r="A66" s="35" t="s">
        <v>42</v>
      </c>
      <c r="B66" s="36" t="s">
        <v>44</v>
      </c>
      <c r="C66" s="37">
        <f t="shared" ref="C66:V66" si="41">SUM(C67:C81)</f>
        <v>6017</v>
      </c>
      <c r="D66" s="37">
        <f t="shared" si="41"/>
        <v>0</v>
      </c>
      <c r="E66" s="37">
        <f t="shared" si="41"/>
        <v>0</v>
      </c>
      <c r="F66" s="37">
        <f t="shared" si="41"/>
        <v>0</v>
      </c>
      <c r="G66" s="37">
        <f t="shared" si="41"/>
        <v>0</v>
      </c>
      <c r="H66" s="37">
        <f t="shared" si="41"/>
        <v>6017</v>
      </c>
      <c r="I66" s="37">
        <f t="shared" si="41"/>
        <v>5187</v>
      </c>
      <c r="J66" s="37">
        <f t="shared" si="41"/>
        <v>600</v>
      </c>
      <c r="K66" s="37">
        <f t="shared" si="41"/>
        <v>230</v>
      </c>
      <c r="L66" s="37">
        <f t="shared" si="41"/>
        <v>0</v>
      </c>
      <c r="M66" s="37">
        <f t="shared" si="41"/>
        <v>999.72500000000014</v>
      </c>
      <c r="N66" s="37">
        <f t="shared" si="41"/>
        <v>910.04500000000007</v>
      </c>
      <c r="O66" s="37">
        <f t="shared" si="41"/>
        <v>60</v>
      </c>
      <c r="P66" s="37">
        <f t="shared" si="41"/>
        <v>29.68</v>
      </c>
      <c r="Q66" s="37">
        <f t="shared" si="41"/>
        <v>0</v>
      </c>
      <c r="R66" s="37">
        <f t="shared" si="41"/>
        <v>5017.2749999999996</v>
      </c>
      <c r="S66" s="37">
        <f t="shared" si="41"/>
        <v>4276.9549999999999</v>
      </c>
      <c r="T66" s="37">
        <f t="shared" si="41"/>
        <v>540</v>
      </c>
      <c r="U66" s="37">
        <f t="shared" si="41"/>
        <v>200.32</v>
      </c>
      <c r="V66" s="37">
        <f t="shared" si="41"/>
        <v>0</v>
      </c>
      <c r="W66" s="38">
        <f t="shared" si="39"/>
        <v>0.1661500747881004</v>
      </c>
      <c r="X66" s="38">
        <f t="shared" si="40"/>
        <v>0.1754472720262194</v>
      </c>
      <c r="Y66" s="38">
        <f>O66/(F66+J66)</f>
        <v>0.1</v>
      </c>
      <c r="Z66" s="38">
        <f>P66/(G66+K66)</f>
        <v>0.12904347826086957</v>
      </c>
      <c r="AA66" s="38"/>
    </row>
    <row r="67" spans="1:27" ht="19.5" hidden="1" customHeight="1">
      <c r="A67" s="35" t="s">
        <v>45</v>
      </c>
      <c r="B67" s="36" t="s">
        <v>46</v>
      </c>
      <c r="C67" s="37">
        <f t="shared" ref="C67:C81" si="42">+D67+H67</f>
        <v>1050</v>
      </c>
      <c r="D67" s="37">
        <f t="shared" ref="D67:D81" si="43">SUM(E67:G67)</f>
        <v>0</v>
      </c>
      <c r="E67" s="37">
        <v>0</v>
      </c>
      <c r="F67" s="37">
        <v>0</v>
      </c>
      <c r="G67" s="37">
        <v>0</v>
      </c>
      <c r="H67" s="37">
        <f t="shared" ref="H67:H81" si="44">SUM(I67:L67)</f>
        <v>1050</v>
      </c>
      <c r="I67" s="37">
        <v>1050</v>
      </c>
      <c r="J67" s="37">
        <v>0</v>
      </c>
      <c r="K67" s="37">
        <v>0</v>
      </c>
      <c r="L67" s="37">
        <v>0</v>
      </c>
      <c r="M67" s="37">
        <f t="shared" ref="M67:M81" si="45">SUM(N67:Q67)</f>
        <v>204.02</v>
      </c>
      <c r="N67" s="37">
        <v>204.02</v>
      </c>
      <c r="O67" s="37">
        <v>0</v>
      </c>
      <c r="P67" s="37">
        <v>0</v>
      </c>
      <c r="Q67" s="37">
        <v>0</v>
      </c>
      <c r="R67" s="37">
        <f t="shared" ref="R67:R81" si="46">SUM(S67:V67)</f>
        <v>845.98</v>
      </c>
      <c r="S67" s="37">
        <f t="shared" ref="S67:U81" si="47">(E67+I67)-N67</f>
        <v>845.98</v>
      </c>
      <c r="T67" s="37">
        <f t="shared" si="47"/>
        <v>0</v>
      </c>
      <c r="U67" s="37">
        <f t="shared" si="47"/>
        <v>0</v>
      </c>
      <c r="V67" s="37">
        <f t="shared" ref="V67:V81" si="48">L67-Q67</f>
        <v>0</v>
      </c>
      <c r="W67" s="38">
        <f t="shared" si="39"/>
        <v>0.19430476190476192</v>
      </c>
      <c r="X67" s="38">
        <f t="shared" si="40"/>
        <v>0.19430476190476192</v>
      </c>
      <c r="Y67" s="38"/>
      <c r="Z67" s="38"/>
      <c r="AA67" s="38"/>
    </row>
    <row r="68" spans="1:27" ht="19.5" hidden="1" customHeight="1">
      <c r="A68" s="35" t="s">
        <v>45</v>
      </c>
      <c r="B68" s="36" t="s">
        <v>47</v>
      </c>
      <c r="C68" s="37">
        <f t="shared" si="42"/>
        <v>2205</v>
      </c>
      <c r="D68" s="37">
        <f t="shared" si="43"/>
        <v>0</v>
      </c>
      <c r="E68" s="37">
        <v>0</v>
      </c>
      <c r="F68" s="37">
        <v>0</v>
      </c>
      <c r="G68" s="37">
        <v>0</v>
      </c>
      <c r="H68" s="37">
        <f t="shared" si="44"/>
        <v>2205</v>
      </c>
      <c r="I68" s="37">
        <v>1720</v>
      </c>
      <c r="J68" s="37">
        <v>380</v>
      </c>
      <c r="K68" s="37">
        <v>105</v>
      </c>
      <c r="L68" s="37">
        <v>0</v>
      </c>
      <c r="M68" s="37">
        <f t="shared" si="45"/>
        <v>35.825000000000003</v>
      </c>
      <c r="N68" s="37">
        <v>35.825000000000003</v>
      </c>
      <c r="O68" s="37">
        <v>0</v>
      </c>
      <c r="P68" s="37">
        <v>0</v>
      </c>
      <c r="Q68" s="37">
        <v>0</v>
      </c>
      <c r="R68" s="37">
        <f t="shared" si="46"/>
        <v>2169.1750000000002</v>
      </c>
      <c r="S68" s="37">
        <f t="shared" si="47"/>
        <v>1684.175</v>
      </c>
      <c r="T68" s="37">
        <f t="shared" si="47"/>
        <v>380</v>
      </c>
      <c r="U68" s="37">
        <f t="shared" si="47"/>
        <v>105</v>
      </c>
      <c r="V68" s="37">
        <f t="shared" si="48"/>
        <v>0</v>
      </c>
      <c r="W68" s="38">
        <f t="shared" si="39"/>
        <v>1.6247165532879821E-2</v>
      </c>
      <c r="X68" s="38">
        <f t="shared" si="40"/>
        <v>2.0828488372093026E-2</v>
      </c>
      <c r="Y68" s="38">
        <f>O68/(F68+J68)</f>
        <v>0</v>
      </c>
      <c r="Z68" s="38">
        <f>P68/(G68+K68)</f>
        <v>0</v>
      </c>
      <c r="AA68" s="38"/>
    </row>
    <row r="69" spans="1:27" ht="19.5" hidden="1" customHeight="1">
      <c r="A69" s="35" t="s">
        <v>45</v>
      </c>
      <c r="B69" s="36" t="s">
        <v>48</v>
      </c>
      <c r="C69" s="37">
        <f t="shared" si="42"/>
        <v>90</v>
      </c>
      <c r="D69" s="37">
        <f t="shared" si="43"/>
        <v>0</v>
      </c>
      <c r="E69" s="37">
        <v>0</v>
      </c>
      <c r="F69" s="37">
        <v>0</v>
      </c>
      <c r="G69" s="37">
        <v>0</v>
      </c>
      <c r="H69" s="37">
        <f t="shared" si="44"/>
        <v>90</v>
      </c>
      <c r="I69" s="37">
        <v>90</v>
      </c>
      <c r="J69" s="37">
        <v>0</v>
      </c>
      <c r="K69" s="37">
        <v>0</v>
      </c>
      <c r="L69" s="37">
        <v>0</v>
      </c>
      <c r="M69" s="37">
        <f t="shared" si="45"/>
        <v>45</v>
      </c>
      <c r="N69" s="37">
        <v>45</v>
      </c>
      <c r="O69" s="37">
        <v>0</v>
      </c>
      <c r="P69" s="37">
        <v>0</v>
      </c>
      <c r="Q69" s="37">
        <v>0</v>
      </c>
      <c r="R69" s="37">
        <f t="shared" si="46"/>
        <v>45</v>
      </c>
      <c r="S69" s="37">
        <f t="shared" si="47"/>
        <v>45</v>
      </c>
      <c r="T69" s="37">
        <f t="shared" si="47"/>
        <v>0</v>
      </c>
      <c r="U69" s="37">
        <f t="shared" si="47"/>
        <v>0</v>
      </c>
      <c r="V69" s="37">
        <f t="shared" si="48"/>
        <v>0</v>
      </c>
      <c r="W69" s="38">
        <f t="shared" si="39"/>
        <v>0.5</v>
      </c>
      <c r="X69" s="38">
        <f t="shared" si="40"/>
        <v>0.5</v>
      </c>
      <c r="Y69" s="38"/>
      <c r="Z69" s="38"/>
      <c r="AA69" s="38"/>
    </row>
    <row r="70" spans="1:27" ht="24" hidden="1" customHeight="1">
      <c r="A70" s="35" t="s">
        <v>45</v>
      </c>
      <c r="B70" s="36" t="s">
        <v>49</v>
      </c>
      <c r="C70" s="37">
        <f t="shared" si="42"/>
        <v>90</v>
      </c>
      <c r="D70" s="37">
        <f t="shared" si="43"/>
        <v>0</v>
      </c>
      <c r="E70" s="37">
        <v>0</v>
      </c>
      <c r="F70" s="37">
        <v>0</v>
      </c>
      <c r="G70" s="37">
        <v>0</v>
      </c>
      <c r="H70" s="37">
        <f t="shared" si="44"/>
        <v>90</v>
      </c>
      <c r="I70" s="37">
        <v>90</v>
      </c>
      <c r="J70" s="37">
        <v>0</v>
      </c>
      <c r="K70" s="37">
        <v>0</v>
      </c>
      <c r="L70" s="37">
        <v>0</v>
      </c>
      <c r="M70" s="37">
        <f t="shared" si="45"/>
        <v>45</v>
      </c>
      <c r="N70" s="37">
        <v>45</v>
      </c>
      <c r="O70" s="37">
        <v>0</v>
      </c>
      <c r="P70" s="37">
        <v>0</v>
      </c>
      <c r="Q70" s="37">
        <v>0</v>
      </c>
      <c r="R70" s="37">
        <f t="shared" si="46"/>
        <v>45</v>
      </c>
      <c r="S70" s="37">
        <f t="shared" si="47"/>
        <v>45</v>
      </c>
      <c r="T70" s="37">
        <f t="shared" si="47"/>
        <v>0</v>
      </c>
      <c r="U70" s="37">
        <f t="shared" si="47"/>
        <v>0</v>
      </c>
      <c r="V70" s="37">
        <f t="shared" si="48"/>
        <v>0</v>
      </c>
      <c r="W70" s="38">
        <f t="shared" si="39"/>
        <v>0.5</v>
      </c>
      <c r="X70" s="38">
        <f t="shared" si="40"/>
        <v>0.5</v>
      </c>
      <c r="Y70" s="38"/>
      <c r="Z70" s="38"/>
      <c r="AA70" s="38"/>
    </row>
    <row r="71" spans="1:27" ht="25.5" hidden="1" customHeight="1">
      <c r="A71" s="35" t="s">
        <v>45</v>
      </c>
      <c r="B71" s="36" t="s">
        <v>50</v>
      </c>
      <c r="C71" s="37">
        <f t="shared" si="42"/>
        <v>200</v>
      </c>
      <c r="D71" s="37">
        <f t="shared" si="43"/>
        <v>0</v>
      </c>
      <c r="E71" s="37">
        <v>0</v>
      </c>
      <c r="F71" s="37">
        <v>0</v>
      </c>
      <c r="G71" s="37">
        <v>0</v>
      </c>
      <c r="H71" s="37">
        <f t="shared" si="44"/>
        <v>200</v>
      </c>
      <c r="I71" s="37">
        <v>200</v>
      </c>
      <c r="J71" s="37">
        <v>0</v>
      </c>
      <c r="K71" s="37">
        <v>0</v>
      </c>
      <c r="L71" s="37">
        <v>0</v>
      </c>
      <c r="M71" s="37">
        <f t="shared" si="45"/>
        <v>0</v>
      </c>
      <c r="N71" s="37">
        <v>0</v>
      </c>
      <c r="O71" s="37">
        <v>0</v>
      </c>
      <c r="P71" s="37">
        <v>0</v>
      </c>
      <c r="Q71" s="37">
        <v>0</v>
      </c>
      <c r="R71" s="37">
        <f t="shared" si="46"/>
        <v>200</v>
      </c>
      <c r="S71" s="37">
        <f t="shared" si="47"/>
        <v>200</v>
      </c>
      <c r="T71" s="37">
        <f t="shared" si="47"/>
        <v>0</v>
      </c>
      <c r="U71" s="37">
        <f t="shared" si="47"/>
        <v>0</v>
      </c>
      <c r="V71" s="37">
        <f t="shared" si="48"/>
        <v>0</v>
      </c>
      <c r="W71" s="38">
        <f t="shared" si="39"/>
        <v>0</v>
      </c>
      <c r="X71" s="38">
        <f t="shared" si="40"/>
        <v>0</v>
      </c>
      <c r="Y71" s="38"/>
      <c r="Z71" s="38"/>
      <c r="AA71" s="38"/>
    </row>
    <row r="72" spans="1:27" ht="26.25" hidden="1" customHeight="1">
      <c r="A72" s="35" t="s">
        <v>45</v>
      </c>
      <c r="B72" s="36" t="s">
        <v>51</v>
      </c>
      <c r="C72" s="37">
        <f t="shared" si="42"/>
        <v>0</v>
      </c>
      <c r="D72" s="37">
        <f t="shared" si="43"/>
        <v>0</v>
      </c>
      <c r="E72" s="37">
        <v>0</v>
      </c>
      <c r="F72" s="37">
        <v>0</v>
      </c>
      <c r="G72" s="37">
        <v>0</v>
      </c>
      <c r="H72" s="37">
        <f t="shared" si="44"/>
        <v>0</v>
      </c>
      <c r="I72" s="37">
        <v>0</v>
      </c>
      <c r="J72" s="37">
        <v>0</v>
      </c>
      <c r="K72" s="37">
        <v>0</v>
      </c>
      <c r="L72" s="37">
        <v>0</v>
      </c>
      <c r="M72" s="37">
        <f t="shared" si="45"/>
        <v>0</v>
      </c>
      <c r="N72" s="37">
        <v>0</v>
      </c>
      <c r="O72" s="37">
        <v>0</v>
      </c>
      <c r="P72" s="37">
        <v>0</v>
      </c>
      <c r="Q72" s="37">
        <v>0</v>
      </c>
      <c r="R72" s="37">
        <f t="shared" si="46"/>
        <v>0</v>
      </c>
      <c r="S72" s="37">
        <f t="shared" si="47"/>
        <v>0</v>
      </c>
      <c r="T72" s="37">
        <f t="shared" si="47"/>
        <v>0</v>
      </c>
      <c r="U72" s="37">
        <f t="shared" si="47"/>
        <v>0</v>
      </c>
      <c r="V72" s="37">
        <f t="shared" si="48"/>
        <v>0</v>
      </c>
      <c r="W72" s="38"/>
      <c r="X72" s="38"/>
      <c r="Y72" s="38"/>
      <c r="Z72" s="38"/>
      <c r="AA72" s="38"/>
    </row>
    <row r="73" spans="1:27" ht="20.25" hidden="1" customHeight="1">
      <c r="A73" s="35" t="s">
        <v>45</v>
      </c>
      <c r="B73" s="36" t="s">
        <v>52</v>
      </c>
      <c r="C73" s="37">
        <f t="shared" si="42"/>
        <v>240</v>
      </c>
      <c r="D73" s="37">
        <f t="shared" si="43"/>
        <v>0</v>
      </c>
      <c r="E73" s="37">
        <v>0</v>
      </c>
      <c r="F73" s="37">
        <v>0</v>
      </c>
      <c r="G73" s="37">
        <v>0</v>
      </c>
      <c r="H73" s="37">
        <f t="shared" si="44"/>
        <v>240</v>
      </c>
      <c r="I73" s="37">
        <v>220</v>
      </c>
      <c r="J73" s="37">
        <v>0</v>
      </c>
      <c r="K73" s="37">
        <v>20</v>
      </c>
      <c r="L73" s="37">
        <v>0</v>
      </c>
      <c r="M73" s="37">
        <f t="shared" si="45"/>
        <v>100</v>
      </c>
      <c r="N73" s="37">
        <v>100</v>
      </c>
      <c r="O73" s="37">
        <v>0</v>
      </c>
      <c r="P73" s="37">
        <v>0</v>
      </c>
      <c r="Q73" s="37">
        <v>0</v>
      </c>
      <c r="R73" s="37">
        <f t="shared" si="46"/>
        <v>140</v>
      </c>
      <c r="S73" s="37">
        <f t="shared" si="47"/>
        <v>120</v>
      </c>
      <c r="T73" s="37">
        <f t="shared" si="47"/>
        <v>0</v>
      </c>
      <c r="U73" s="37">
        <f t="shared" si="47"/>
        <v>20</v>
      </c>
      <c r="V73" s="37">
        <f t="shared" si="48"/>
        <v>0</v>
      </c>
      <c r="W73" s="38">
        <f t="shared" si="39"/>
        <v>0.41666666666666669</v>
      </c>
      <c r="X73" s="38">
        <f t="shared" si="40"/>
        <v>0.45454545454545453</v>
      </c>
      <c r="Y73" s="38"/>
      <c r="Z73" s="38">
        <f>P73/(G73+K73)</f>
        <v>0</v>
      </c>
      <c r="AA73" s="38"/>
    </row>
    <row r="74" spans="1:27" ht="15.75" hidden="1" customHeight="1">
      <c r="A74" s="35" t="s">
        <v>45</v>
      </c>
      <c r="B74" s="36" t="s">
        <v>53</v>
      </c>
      <c r="C74" s="37">
        <f t="shared" si="42"/>
        <v>676</v>
      </c>
      <c r="D74" s="37">
        <f t="shared" si="43"/>
        <v>0</v>
      </c>
      <c r="E74" s="37">
        <v>0</v>
      </c>
      <c r="F74" s="37">
        <v>0</v>
      </c>
      <c r="G74" s="37">
        <v>0</v>
      </c>
      <c r="H74" s="37">
        <f t="shared" si="44"/>
        <v>676</v>
      </c>
      <c r="I74" s="37">
        <v>666</v>
      </c>
      <c r="J74" s="37">
        <v>0</v>
      </c>
      <c r="K74" s="37">
        <v>10</v>
      </c>
      <c r="L74" s="37">
        <v>0</v>
      </c>
      <c r="M74" s="37">
        <f t="shared" si="45"/>
        <v>82.2</v>
      </c>
      <c r="N74" s="37">
        <v>82.2</v>
      </c>
      <c r="O74" s="37">
        <v>0</v>
      </c>
      <c r="P74" s="37">
        <v>0</v>
      </c>
      <c r="Q74" s="37">
        <v>0</v>
      </c>
      <c r="R74" s="37">
        <f t="shared" si="46"/>
        <v>593.79999999999995</v>
      </c>
      <c r="S74" s="37">
        <f t="shared" si="47"/>
        <v>583.79999999999995</v>
      </c>
      <c r="T74" s="37">
        <f t="shared" si="47"/>
        <v>0</v>
      </c>
      <c r="U74" s="37">
        <f t="shared" si="47"/>
        <v>10</v>
      </c>
      <c r="V74" s="37">
        <f t="shared" si="48"/>
        <v>0</v>
      </c>
      <c r="W74" s="38">
        <f t="shared" si="39"/>
        <v>0.12159763313609467</v>
      </c>
      <c r="X74" s="38">
        <f t="shared" si="40"/>
        <v>0.12342342342342343</v>
      </c>
      <c r="Y74" s="38"/>
      <c r="Z74" s="38">
        <f>P74/(G74+K74)</f>
        <v>0</v>
      </c>
      <c r="AA74" s="38"/>
    </row>
    <row r="75" spans="1:27" ht="15.75" hidden="1" customHeight="1">
      <c r="A75" s="35" t="s">
        <v>45</v>
      </c>
      <c r="B75" s="36" t="s">
        <v>54</v>
      </c>
      <c r="C75" s="37">
        <f t="shared" si="42"/>
        <v>578</v>
      </c>
      <c r="D75" s="37">
        <f t="shared" si="43"/>
        <v>0</v>
      </c>
      <c r="E75" s="37">
        <v>0</v>
      </c>
      <c r="F75" s="37">
        <v>0</v>
      </c>
      <c r="G75" s="37">
        <v>0</v>
      </c>
      <c r="H75" s="37">
        <f t="shared" si="44"/>
        <v>578</v>
      </c>
      <c r="I75" s="37">
        <v>278</v>
      </c>
      <c r="J75" s="37">
        <v>220</v>
      </c>
      <c r="K75" s="37">
        <v>80</v>
      </c>
      <c r="L75" s="37">
        <v>0</v>
      </c>
      <c r="M75" s="37">
        <f t="shared" si="45"/>
        <v>327.68</v>
      </c>
      <c r="N75" s="37">
        <v>238</v>
      </c>
      <c r="O75" s="37">
        <v>60</v>
      </c>
      <c r="P75" s="37">
        <v>29.68</v>
      </c>
      <c r="Q75" s="37">
        <v>0</v>
      </c>
      <c r="R75" s="37">
        <f t="shared" si="46"/>
        <v>250.32</v>
      </c>
      <c r="S75" s="37">
        <f t="shared" si="47"/>
        <v>40</v>
      </c>
      <c r="T75" s="37">
        <f t="shared" si="47"/>
        <v>160</v>
      </c>
      <c r="U75" s="37">
        <f t="shared" si="47"/>
        <v>50.32</v>
      </c>
      <c r="V75" s="37">
        <f t="shared" si="48"/>
        <v>0</v>
      </c>
      <c r="W75" s="38">
        <f t="shared" si="39"/>
        <v>0.56692041522491354</v>
      </c>
      <c r="X75" s="38">
        <f t="shared" si="40"/>
        <v>0.85611510791366907</v>
      </c>
      <c r="Y75" s="38">
        <f>O75/(F75+J75)</f>
        <v>0.27272727272727271</v>
      </c>
      <c r="Z75" s="38">
        <f>P75/(G75+K75)</f>
        <v>0.371</v>
      </c>
      <c r="AA75" s="38"/>
    </row>
    <row r="76" spans="1:27" ht="15.75" hidden="1" customHeight="1">
      <c r="A76" s="35" t="s">
        <v>45</v>
      </c>
      <c r="B76" s="36" t="s">
        <v>55</v>
      </c>
      <c r="C76" s="37">
        <f t="shared" si="42"/>
        <v>300</v>
      </c>
      <c r="D76" s="37">
        <f t="shared" si="43"/>
        <v>0</v>
      </c>
      <c r="E76" s="37">
        <v>0</v>
      </c>
      <c r="F76" s="37">
        <v>0</v>
      </c>
      <c r="G76" s="37">
        <v>0</v>
      </c>
      <c r="H76" s="37">
        <f t="shared" si="44"/>
        <v>300</v>
      </c>
      <c r="I76" s="37">
        <v>300</v>
      </c>
      <c r="J76" s="37">
        <v>0</v>
      </c>
      <c r="K76" s="37">
        <v>0</v>
      </c>
      <c r="L76" s="37">
        <v>0</v>
      </c>
      <c r="M76" s="37">
        <f t="shared" si="45"/>
        <v>0</v>
      </c>
      <c r="N76" s="37">
        <v>0</v>
      </c>
      <c r="O76" s="37">
        <v>0</v>
      </c>
      <c r="P76" s="37">
        <v>0</v>
      </c>
      <c r="Q76" s="37">
        <v>0</v>
      </c>
      <c r="R76" s="37">
        <f t="shared" si="46"/>
        <v>300</v>
      </c>
      <c r="S76" s="37">
        <f t="shared" si="47"/>
        <v>300</v>
      </c>
      <c r="T76" s="37">
        <f t="shared" si="47"/>
        <v>0</v>
      </c>
      <c r="U76" s="37">
        <f t="shared" si="47"/>
        <v>0</v>
      </c>
      <c r="V76" s="37">
        <f t="shared" si="48"/>
        <v>0</v>
      </c>
      <c r="W76" s="38">
        <f t="shared" si="39"/>
        <v>0</v>
      </c>
      <c r="X76" s="38">
        <f t="shared" si="40"/>
        <v>0</v>
      </c>
      <c r="Y76" s="38"/>
      <c r="Z76" s="38"/>
      <c r="AA76" s="38"/>
    </row>
    <row r="77" spans="1:27" ht="15.75" hidden="1" customHeight="1">
      <c r="A77" s="35" t="s">
        <v>45</v>
      </c>
      <c r="B77" s="36" t="s">
        <v>56</v>
      </c>
      <c r="C77" s="37">
        <f t="shared" si="42"/>
        <v>0</v>
      </c>
      <c r="D77" s="37">
        <f t="shared" si="43"/>
        <v>0</v>
      </c>
      <c r="E77" s="37">
        <v>0</v>
      </c>
      <c r="F77" s="37">
        <v>0</v>
      </c>
      <c r="G77" s="37">
        <v>0</v>
      </c>
      <c r="H77" s="37">
        <f t="shared" si="44"/>
        <v>0</v>
      </c>
      <c r="I77" s="37">
        <v>0</v>
      </c>
      <c r="J77" s="37">
        <v>0</v>
      </c>
      <c r="K77" s="37">
        <v>0</v>
      </c>
      <c r="L77" s="37">
        <v>0</v>
      </c>
      <c r="M77" s="37">
        <f t="shared" si="45"/>
        <v>0</v>
      </c>
      <c r="N77" s="37">
        <v>0</v>
      </c>
      <c r="O77" s="37">
        <v>0</v>
      </c>
      <c r="P77" s="37">
        <v>0</v>
      </c>
      <c r="Q77" s="37">
        <v>0</v>
      </c>
      <c r="R77" s="37">
        <f t="shared" si="46"/>
        <v>0</v>
      </c>
      <c r="S77" s="37">
        <f t="shared" si="47"/>
        <v>0</v>
      </c>
      <c r="T77" s="37">
        <f t="shared" si="47"/>
        <v>0</v>
      </c>
      <c r="U77" s="37">
        <f t="shared" si="47"/>
        <v>0</v>
      </c>
      <c r="V77" s="37">
        <f t="shared" si="48"/>
        <v>0</v>
      </c>
      <c r="W77" s="38"/>
      <c r="X77" s="38"/>
      <c r="Y77" s="38"/>
      <c r="Z77" s="38"/>
      <c r="AA77" s="38"/>
    </row>
    <row r="78" spans="1:27" ht="15.75" hidden="1" customHeight="1">
      <c r="A78" s="35" t="s">
        <v>45</v>
      </c>
      <c r="B78" s="36" t="s">
        <v>57</v>
      </c>
      <c r="C78" s="37">
        <f t="shared" si="42"/>
        <v>0</v>
      </c>
      <c r="D78" s="37">
        <f t="shared" si="43"/>
        <v>0</v>
      </c>
      <c r="E78" s="37">
        <v>0</v>
      </c>
      <c r="F78" s="37">
        <v>0</v>
      </c>
      <c r="G78" s="37">
        <v>0</v>
      </c>
      <c r="H78" s="37">
        <f t="shared" si="44"/>
        <v>0</v>
      </c>
      <c r="I78" s="37">
        <v>0</v>
      </c>
      <c r="J78" s="37">
        <v>0</v>
      </c>
      <c r="K78" s="37">
        <v>0</v>
      </c>
      <c r="L78" s="37">
        <v>0</v>
      </c>
      <c r="M78" s="37">
        <f t="shared" si="45"/>
        <v>0</v>
      </c>
      <c r="N78" s="37">
        <v>0</v>
      </c>
      <c r="O78" s="37">
        <v>0</v>
      </c>
      <c r="P78" s="37">
        <v>0</v>
      </c>
      <c r="Q78" s="37">
        <v>0</v>
      </c>
      <c r="R78" s="37">
        <f t="shared" si="46"/>
        <v>0</v>
      </c>
      <c r="S78" s="37">
        <f t="shared" si="47"/>
        <v>0</v>
      </c>
      <c r="T78" s="37">
        <f t="shared" si="47"/>
        <v>0</v>
      </c>
      <c r="U78" s="37">
        <f t="shared" si="47"/>
        <v>0</v>
      </c>
      <c r="V78" s="37">
        <f t="shared" si="48"/>
        <v>0</v>
      </c>
      <c r="W78" s="38"/>
      <c r="X78" s="38"/>
      <c r="Y78" s="38"/>
      <c r="Z78" s="38"/>
      <c r="AA78" s="38"/>
    </row>
    <row r="79" spans="1:27" ht="20.25" hidden="1">
      <c r="A79" s="35" t="s">
        <v>45</v>
      </c>
      <c r="B79" s="36" t="s">
        <v>58</v>
      </c>
      <c r="C79" s="37">
        <f t="shared" si="42"/>
        <v>31</v>
      </c>
      <c r="D79" s="37">
        <f t="shared" si="43"/>
        <v>0</v>
      </c>
      <c r="E79" s="37">
        <v>0</v>
      </c>
      <c r="F79" s="37">
        <v>0</v>
      </c>
      <c r="G79" s="37">
        <v>0</v>
      </c>
      <c r="H79" s="37">
        <f t="shared" si="44"/>
        <v>31</v>
      </c>
      <c r="I79" s="37">
        <v>31</v>
      </c>
      <c r="J79" s="37">
        <v>0</v>
      </c>
      <c r="K79" s="37">
        <v>0</v>
      </c>
      <c r="L79" s="37">
        <v>0</v>
      </c>
      <c r="M79" s="37">
        <f t="shared" si="45"/>
        <v>0</v>
      </c>
      <c r="N79" s="37">
        <v>0</v>
      </c>
      <c r="O79" s="37">
        <v>0</v>
      </c>
      <c r="P79" s="37">
        <v>0</v>
      </c>
      <c r="Q79" s="37">
        <v>0</v>
      </c>
      <c r="R79" s="37">
        <f t="shared" si="46"/>
        <v>31</v>
      </c>
      <c r="S79" s="37">
        <f t="shared" si="47"/>
        <v>31</v>
      </c>
      <c r="T79" s="37">
        <f t="shared" si="47"/>
        <v>0</v>
      </c>
      <c r="U79" s="37">
        <f t="shared" si="47"/>
        <v>0</v>
      </c>
      <c r="V79" s="37">
        <f t="shared" si="48"/>
        <v>0</v>
      </c>
      <c r="W79" s="38">
        <f t="shared" si="39"/>
        <v>0</v>
      </c>
      <c r="X79" s="38">
        <f t="shared" si="40"/>
        <v>0</v>
      </c>
      <c r="Y79" s="38"/>
      <c r="Z79" s="38"/>
      <c r="AA79" s="38"/>
    </row>
    <row r="80" spans="1:27" ht="18.75" hidden="1" customHeight="1">
      <c r="A80" s="35" t="s">
        <v>45</v>
      </c>
      <c r="B80" s="36" t="s">
        <v>59</v>
      </c>
      <c r="C80" s="37">
        <f t="shared" si="42"/>
        <v>557</v>
      </c>
      <c r="D80" s="37">
        <f t="shared" si="43"/>
        <v>0</v>
      </c>
      <c r="E80" s="37">
        <v>0</v>
      </c>
      <c r="F80" s="37">
        <v>0</v>
      </c>
      <c r="G80" s="37">
        <v>0</v>
      </c>
      <c r="H80" s="37">
        <f t="shared" si="44"/>
        <v>557</v>
      </c>
      <c r="I80" s="37">
        <v>542</v>
      </c>
      <c r="J80" s="37">
        <v>0</v>
      </c>
      <c r="K80" s="37">
        <v>15</v>
      </c>
      <c r="L80" s="37">
        <v>0</v>
      </c>
      <c r="M80" s="37">
        <f t="shared" si="45"/>
        <v>160</v>
      </c>
      <c r="N80" s="37">
        <v>160</v>
      </c>
      <c r="O80" s="37">
        <v>0</v>
      </c>
      <c r="P80" s="37">
        <v>0</v>
      </c>
      <c r="Q80" s="37">
        <v>0</v>
      </c>
      <c r="R80" s="37">
        <f t="shared" si="46"/>
        <v>397</v>
      </c>
      <c r="S80" s="37">
        <f t="shared" si="47"/>
        <v>382</v>
      </c>
      <c r="T80" s="37">
        <f t="shared" si="47"/>
        <v>0</v>
      </c>
      <c r="U80" s="37">
        <f t="shared" si="47"/>
        <v>15</v>
      </c>
      <c r="V80" s="37">
        <f t="shared" si="48"/>
        <v>0</v>
      </c>
      <c r="W80" s="38">
        <f t="shared" si="39"/>
        <v>0.28725314183123879</v>
      </c>
      <c r="X80" s="38">
        <f t="shared" si="40"/>
        <v>0.29520295202952029</v>
      </c>
      <c r="Y80" s="38"/>
      <c r="Z80" s="38">
        <f>P80/(G80+K80)</f>
        <v>0</v>
      </c>
      <c r="AA80" s="38"/>
    </row>
    <row r="81" spans="1:27" ht="22.5" hidden="1" customHeight="1">
      <c r="A81" s="35" t="s">
        <v>45</v>
      </c>
      <c r="B81" s="36" t="s">
        <v>60</v>
      </c>
      <c r="C81" s="37">
        <f t="shared" si="42"/>
        <v>0</v>
      </c>
      <c r="D81" s="37">
        <f t="shared" si="43"/>
        <v>0</v>
      </c>
      <c r="E81" s="37">
        <v>0</v>
      </c>
      <c r="F81" s="37">
        <v>0</v>
      </c>
      <c r="G81" s="37">
        <v>0</v>
      </c>
      <c r="H81" s="37">
        <f t="shared" si="44"/>
        <v>0</v>
      </c>
      <c r="I81" s="37">
        <v>0</v>
      </c>
      <c r="J81" s="37">
        <v>0</v>
      </c>
      <c r="K81" s="37">
        <v>0</v>
      </c>
      <c r="L81" s="37">
        <v>0</v>
      </c>
      <c r="M81" s="37">
        <f t="shared" si="45"/>
        <v>0</v>
      </c>
      <c r="N81" s="37">
        <v>0</v>
      </c>
      <c r="O81" s="37">
        <v>0</v>
      </c>
      <c r="P81" s="37">
        <v>0</v>
      </c>
      <c r="Q81" s="37">
        <v>0</v>
      </c>
      <c r="R81" s="37">
        <f t="shared" si="46"/>
        <v>0</v>
      </c>
      <c r="S81" s="37">
        <f t="shared" si="47"/>
        <v>0</v>
      </c>
      <c r="T81" s="37">
        <f t="shared" si="47"/>
        <v>0</v>
      </c>
      <c r="U81" s="37">
        <f t="shared" si="47"/>
        <v>0</v>
      </c>
      <c r="V81" s="37">
        <f t="shared" si="48"/>
        <v>0</v>
      </c>
      <c r="W81" s="38"/>
      <c r="X81" s="38"/>
      <c r="Y81" s="38"/>
      <c r="Z81" s="38"/>
      <c r="AA81" s="38"/>
    </row>
    <row r="82" spans="1:27" s="12" customFormat="1" ht="15.75" customHeight="1">
      <c r="A82" s="31" t="s">
        <v>65</v>
      </c>
      <c r="B82" s="32" t="s">
        <v>66</v>
      </c>
      <c r="C82" s="33">
        <f>+C83+C84</f>
        <v>56358.65</v>
      </c>
      <c r="D82" s="33">
        <f t="shared" ref="D82:V82" si="49">+D83+D84</f>
        <v>333.6</v>
      </c>
      <c r="E82" s="33">
        <f t="shared" si="49"/>
        <v>333.6</v>
      </c>
      <c r="F82" s="33">
        <f t="shared" si="49"/>
        <v>0</v>
      </c>
      <c r="G82" s="33">
        <f t="shared" si="49"/>
        <v>0</v>
      </c>
      <c r="H82" s="33">
        <f t="shared" si="49"/>
        <v>56025.05</v>
      </c>
      <c r="I82" s="33">
        <f t="shared" si="49"/>
        <v>39224</v>
      </c>
      <c r="J82" s="33">
        <f t="shared" si="49"/>
        <v>0</v>
      </c>
      <c r="K82" s="33">
        <f t="shared" si="49"/>
        <v>95.05</v>
      </c>
      <c r="L82" s="33">
        <f t="shared" si="49"/>
        <v>16706</v>
      </c>
      <c r="M82" s="33">
        <f t="shared" si="49"/>
        <v>16715.252</v>
      </c>
      <c r="N82" s="33">
        <f t="shared" si="49"/>
        <v>8480.9719999999998</v>
      </c>
      <c r="O82" s="33">
        <f t="shared" si="49"/>
        <v>0</v>
      </c>
      <c r="P82" s="33">
        <f t="shared" si="49"/>
        <v>95.28</v>
      </c>
      <c r="Q82" s="33">
        <f t="shared" si="49"/>
        <v>8139</v>
      </c>
      <c r="R82" s="33">
        <f t="shared" si="49"/>
        <v>39643.398000000001</v>
      </c>
      <c r="S82" s="33">
        <f t="shared" si="49"/>
        <v>31076.627999999997</v>
      </c>
      <c r="T82" s="33">
        <f t="shared" si="49"/>
        <v>0</v>
      </c>
      <c r="U82" s="33">
        <f t="shared" si="49"/>
        <v>-0.23000000000000398</v>
      </c>
      <c r="V82" s="33">
        <f t="shared" si="49"/>
        <v>8567</v>
      </c>
      <c r="W82" s="34">
        <f>M82/C82</f>
        <v>0.29658716097706384</v>
      </c>
      <c r="X82" s="34">
        <f>N82/(E82+I82)</f>
        <v>0.21439551438914392</v>
      </c>
      <c r="Y82" s="34"/>
      <c r="Z82" s="34">
        <f>P82/(G82+K82)</f>
        <v>1.0024197790636507</v>
      </c>
      <c r="AA82" s="34">
        <f>Q82/L82</f>
        <v>0.48719023105471088</v>
      </c>
    </row>
    <row r="83" spans="1:27" ht="18.75" customHeight="1">
      <c r="A83" s="35" t="s">
        <v>42</v>
      </c>
      <c r="B83" s="36" t="s">
        <v>43</v>
      </c>
      <c r="C83" s="37">
        <f>+D83+H83</f>
        <v>26924.6</v>
      </c>
      <c r="D83" s="37">
        <f>SUM(E83:G83)</f>
        <v>333.6</v>
      </c>
      <c r="E83" s="37">
        <v>333.6</v>
      </c>
      <c r="F83" s="37">
        <v>0</v>
      </c>
      <c r="G83" s="37">
        <v>0</v>
      </c>
      <c r="H83" s="37">
        <f>SUM(I83:L83)</f>
        <v>26591</v>
      </c>
      <c r="I83" s="37">
        <v>9885</v>
      </c>
      <c r="J83" s="37">
        <v>0</v>
      </c>
      <c r="K83" s="37">
        <v>0</v>
      </c>
      <c r="L83" s="37">
        <v>16706</v>
      </c>
      <c r="M83" s="37">
        <f>SUM(N83:Q83)</f>
        <v>11140</v>
      </c>
      <c r="N83" s="37">
        <v>3001</v>
      </c>
      <c r="O83" s="37">
        <v>0</v>
      </c>
      <c r="P83" s="37">
        <v>0</v>
      </c>
      <c r="Q83" s="37">
        <v>8139</v>
      </c>
      <c r="R83" s="37">
        <f>SUM(S83:V83)</f>
        <v>15784.6</v>
      </c>
      <c r="S83" s="37">
        <f>(E83+I83)-N83</f>
        <v>7217.6</v>
      </c>
      <c r="T83" s="37">
        <f>(F83+J83)-O83</f>
        <v>0</v>
      </c>
      <c r="U83" s="37">
        <f>(G83+K83)-P83</f>
        <v>0</v>
      </c>
      <c r="V83" s="37">
        <f>L83-Q83</f>
        <v>8567</v>
      </c>
      <c r="W83" s="38">
        <f t="shared" ref="W83:W99" si="50">M83/C83</f>
        <v>0.41374802225474105</v>
      </c>
      <c r="X83" s="38">
        <f t="shared" ref="X83:X99" si="51">N83/(E83+I83)</f>
        <v>0.29368015187990526</v>
      </c>
      <c r="Y83" s="38"/>
      <c r="Z83" s="38"/>
      <c r="AA83" s="38">
        <f>Q83/L83</f>
        <v>0.48719023105471088</v>
      </c>
    </row>
    <row r="84" spans="1:27" ht="15.75" customHeight="1">
      <c r="A84" s="35" t="s">
        <v>42</v>
      </c>
      <c r="B84" s="36" t="s">
        <v>44</v>
      </c>
      <c r="C84" s="37">
        <f t="shared" ref="C84:V84" si="52">SUM(C85:C99)</f>
        <v>29434.050000000003</v>
      </c>
      <c r="D84" s="37">
        <f t="shared" si="52"/>
        <v>0</v>
      </c>
      <c r="E84" s="37">
        <f t="shared" si="52"/>
        <v>0</v>
      </c>
      <c r="F84" s="37">
        <f t="shared" si="52"/>
        <v>0</v>
      </c>
      <c r="G84" s="37">
        <f t="shared" si="52"/>
        <v>0</v>
      </c>
      <c r="H84" s="37">
        <f t="shared" si="52"/>
        <v>29434.050000000003</v>
      </c>
      <c r="I84" s="37">
        <f t="shared" si="52"/>
        <v>29339</v>
      </c>
      <c r="J84" s="37">
        <f t="shared" si="52"/>
        <v>0</v>
      </c>
      <c r="K84" s="37">
        <f t="shared" si="52"/>
        <v>95.05</v>
      </c>
      <c r="L84" s="37">
        <f t="shared" si="52"/>
        <v>0</v>
      </c>
      <c r="M84" s="37">
        <f t="shared" si="52"/>
        <v>5575.2520000000004</v>
      </c>
      <c r="N84" s="37">
        <f t="shared" si="52"/>
        <v>5479.9719999999998</v>
      </c>
      <c r="O84" s="37">
        <f t="shared" si="52"/>
        <v>0</v>
      </c>
      <c r="P84" s="37">
        <f t="shared" si="52"/>
        <v>95.28</v>
      </c>
      <c r="Q84" s="37">
        <f t="shared" si="52"/>
        <v>0</v>
      </c>
      <c r="R84" s="37">
        <f t="shared" si="52"/>
        <v>23858.798000000003</v>
      </c>
      <c r="S84" s="37">
        <f t="shared" si="52"/>
        <v>23859.027999999998</v>
      </c>
      <c r="T84" s="37">
        <f t="shared" si="52"/>
        <v>0</v>
      </c>
      <c r="U84" s="37">
        <f t="shared" si="52"/>
        <v>-0.23000000000000398</v>
      </c>
      <c r="V84" s="37">
        <f t="shared" si="52"/>
        <v>0</v>
      </c>
      <c r="W84" s="38">
        <f t="shared" si="50"/>
        <v>0.18941504821796523</v>
      </c>
      <c r="X84" s="38">
        <f t="shared" si="51"/>
        <v>0.1867811445516207</v>
      </c>
      <c r="Y84" s="38"/>
      <c r="Z84" s="38">
        <f>P84/(G84+K84)</f>
        <v>1.0024197790636507</v>
      </c>
      <c r="AA84" s="38"/>
    </row>
    <row r="85" spans="1:27" ht="15.75" hidden="1" customHeight="1">
      <c r="A85" s="35" t="s">
        <v>45</v>
      </c>
      <c r="B85" s="36" t="s">
        <v>46</v>
      </c>
      <c r="C85" s="37">
        <f t="shared" ref="C85:C99" si="53">+D85+H85</f>
        <v>5070</v>
      </c>
      <c r="D85" s="37">
        <f t="shared" ref="D85:D99" si="54">SUM(E85:G85)</f>
        <v>0</v>
      </c>
      <c r="E85" s="37">
        <v>0</v>
      </c>
      <c r="F85" s="37">
        <v>0</v>
      </c>
      <c r="G85" s="37">
        <v>0</v>
      </c>
      <c r="H85" s="37">
        <f t="shared" ref="H85:H99" si="55">SUM(I85:L85)</f>
        <v>5070</v>
      </c>
      <c r="I85" s="37">
        <v>5070</v>
      </c>
      <c r="J85" s="37">
        <v>0</v>
      </c>
      <c r="K85" s="37">
        <v>0</v>
      </c>
      <c r="L85" s="37">
        <v>0</v>
      </c>
      <c r="M85" s="37">
        <f t="shared" ref="M85:M99" si="56">SUM(N85:Q85)</f>
        <v>2454.9920000000002</v>
      </c>
      <c r="N85" s="37">
        <v>2454.9920000000002</v>
      </c>
      <c r="O85" s="37">
        <v>0</v>
      </c>
      <c r="P85" s="37">
        <v>0</v>
      </c>
      <c r="Q85" s="37">
        <v>0</v>
      </c>
      <c r="R85" s="37">
        <f t="shared" ref="R85:R99" si="57">SUM(S85:V85)</f>
        <v>2615.0079999999998</v>
      </c>
      <c r="S85" s="37">
        <f t="shared" ref="S85:U99" si="58">(E85+I85)-N85</f>
        <v>2615.0079999999998</v>
      </c>
      <c r="T85" s="37">
        <f t="shared" si="58"/>
        <v>0</v>
      </c>
      <c r="U85" s="37">
        <f t="shared" si="58"/>
        <v>0</v>
      </c>
      <c r="V85" s="37">
        <f t="shared" ref="V85:V99" si="59">L85-Q85</f>
        <v>0</v>
      </c>
      <c r="W85" s="38">
        <f t="shared" si="50"/>
        <v>0.48421932938856022</v>
      </c>
      <c r="X85" s="38">
        <f t="shared" si="51"/>
        <v>0.48421932938856022</v>
      </c>
      <c r="Y85" s="38"/>
      <c r="Z85" s="38"/>
      <c r="AA85" s="38"/>
    </row>
    <row r="86" spans="1:27" ht="15.75" hidden="1" customHeight="1">
      <c r="A86" s="35" t="s">
        <v>45</v>
      </c>
      <c r="B86" s="36" t="s">
        <v>47</v>
      </c>
      <c r="C86" s="37">
        <f t="shared" si="53"/>
        <v>3600</v>
      </c>
      <c r="D86" s="37">
        <f t="shared" si="54"/>
        <v>0</v>
      </c>
      <c r="E86" s="37">
        <v>0</v>
      </c>
      <c r="F86" s="37">
        <v>0</v>
      </c>
      <c r="G86" s="37">
        <v>0</v>
      </c>
      <c r="H86" s="37">
        <f t="shared" si="55"/>
        <v>3600</v>
      </c>
      <c r="I86" s="37">
        <v>3600</v>
      </c>
      <c r="J86" s="37">
        <v>0</v>
      </c>
      <c r="K86" s="37">
        <v>0</v>
      </c>
      <c r="L86" s="37">
        <v>0</v>
      </c>
      <c r="M86" s="37">
        <f t="shared" si="56"/>
        <v>379.4</v>
      </c>
      <c r="N86" s="37">
        <v>379.4</v>
      </c>
      <c r="O86" s="37">
        <v>0</v>
      </c>
      <c r="P86" s="37">
        <v>0</v>
      </c>
      <c r="Q86" s="37">
        <v>0</v>
      </c>
      <c r="R86" s="37">
        <f t="shared" si="57"/>
        <v>3220.6</v>
      </c>
      <c r="S86" s="37">
        <f t="shared" si="58"/>
        <v>3220.6</v>
      </c>
      <c r="T86" s="37">
        <f t="shared" si="58"/>
        <v>0</v>
      </c>
      <c r="U86" s="37">
        <f t="shared" si="58"/>
        <v>0</v>
      </c>
      <c r="V86" s="37">
        <f t="shared" si="59"/>
        <v>0</v>
      </c>
      <c r="W86" s="38">
        <f t="shared" si="50"/>
        <v>0.10538888888888888</v>
      </c>
      <c r="X86" s="38">
        <f t="shared" si="51"/>
        <v>0.10538888888888888</v>
      </c>
      <c r="Y86" s="38"/>
      <c r="Z86" s="38"/>
      <c r="AA86" s="38"/>
    </row>
    <row r="87" spans="1:27" ht="15.75" hidden="1" customHeight="1">
      <c r="A87" s="35" t="s">
        <v>45</v>
      </c>
      <c r="B87" s="36" t="s">
        <v>48</v>
      </c>
      <c r="C87" s="37">
        <f t="shared" si="53"/>
        <v>450</v>
      </c>
      <c r="D87" s="37">
        <f t="shared" si="54"/>
        <v>0</v>
      </c>
      <c r="E87" s="37">
        <v>0</v>
      </c>
      <c r="F87" s="37">
        <v>0</v>
      </c>
      <c r="G87" s="37">
        <v>0</v>
      </c>
      <c r="H87" s="37">
        <f t="shared" si="55"/>
        <v>450</v>
      </c>
      <c r="I87" s="37">
        <v>450</v>
      </c>
      <c r="J87" s="37">
        <v>0</v>
      </c>
      <c r="K87" s="37">
        <v>0</v>
      </c>
      <c r="L87" s="37">
        <v>0</v>
      </c>
      <c r="M87" s="37">
        <f t="shared" si="56"/>
        <v>65.599999999999994</v>
      </c>
      <c r="N87" s="37">
        <v>65.599999999999994</v>
      </c>
      <c r="O87" s="37">
        <v>0</v>
      </c>
      <c r="P87" s="37">
        <v>0</v>
      </c>
      <c r="Q87" s="37">
        <v>0</v>
      </c>
      <c r="R87" s="37">
        <f t="shared" si="57"/>
        <v>384.4</v>
      </c>
      <c r="S87" s="37">
        <f t="shared" si="58"/>
        <v>384.4</v>
      </c>
      <c r="T87" s="37">
        <f t="shared" si="58"/>
        <v>0</v>
      </c>
      <c r="U87" s="37">
        <f t="shared" si="58"/>
        <v>0</v>
      </c>
      <c r="V87" s="37">
        <f t="shared" si="59"/>
        <v>0</v>
      </c>
      <c r="W87" s="38">
        <f t="shared" si="50"/>
        <v>0.14577777777777776</v>
      </c>
      <c r="X87" s="38">
        <f t="shared" si="51"/>
        <v>0.14577777777777776</v>
      </c>
      <c r="Y87" s="38"/>
      <c r="Z87" s="38"/>
      <c r="AA87" s="38"/>
    </row>
    <row r="88" spans="1:27" ht="24" hidden="1" customHeight="1">
      <c r="A88" s="35" t="s">
        <v>45</v>
      </c>
      <c r="B88" s="36" t="s">
        <v>49</v>
      </c>
      <c r="C88" s="37">
        <f t="shared" si="53"/>
        <v>450</v>
      </c>
      <c r="D88" s="37">
        <f t="shared" si="54"/>
        <v>0</v>
      </c>
      <c r="E88" s="37">
        <v>0</v>
      </c>
      <c r="F88" s="37">
        <v>0</v>
      </c>
      <c r="G88" s="37">
        <v>0</v>
      </c>
      <c r="H88" s="37">
        <f t="shared" si="55"/>
        <v>450</v>
      </c>
      <c r="I88" s="37">
        <v>450</v>
      </c>
      <c r="J88" s="37">
        <v>0</v>
      </c>
      <c r="K88" s="37">
        <v>0</v>
      </c>
      <c r="L88" s="37">
        <v>0</v>
      </c>
      <c r="M88" s="37">
        <f t="shared" si="56"/>
        <v>104.7</v>
      </c>
      <c r="N88" s="37">
        <v>104.7</v>
      </c>
      <c r="O88" s="37">
        <v>0</v>
      </c>
      <c r="P88" s="37">
        <v>0</v>
      </c>
      <c r="Q88" s="37">
        <v>0</v>
      </c>
      <c r="R88" s="37">
        <f t="shared" si="57"/>
        <v>345.3</v>
      </c>
      <c r="S88" s="37">
        <f t="shared" si="58"/>
        <v>345.3</v>
      </c>
      <c r="T88" s="37">
        <f t="shared" si="58"/>
        <v>0</v>
      </c>
      <c r="U88" s="37">
        <f t="shared" si="58"/>
        <v>0</v>
      </c>
      <c r="V88" s="37">
        <f t="shared" si="59"/>
        <v>0</v>
      </c>
      <c r="W88" s="38">
        <f t="shared" si="50"/>
        <v>0.23266666666666666</v>
      </c>
      <c r="X88" s="38">
        <f t="shared" si="51"/>
        <v>0.23266666666666666</v>
      </c>
      <c r="Y88" s="38"/>
      <c r="Z88" s="38"/>
      <c r="AA88" s="38"/>
    </row>
    <row r="89" spans="1:27" ht="25.5" hidden="1" customHeight="1">
      <c r="A89" s="35" t="s">
        <v>45</v>
      </c>
      <c r="B89" s="36" t="s">
        <v>50</v>
      </c>
      <c r="C89" s="37">
        <f t="shared" si="53"/>
        <v>200</v>
      </c>
      <c r="D89" s="37">
        <f t="shared" si="54"/>
        <v>0</v>
      </c>
      <c r="E89" s="37">
        <v>0</v>
      </c>
      <c r="F89" s="37">
        <v>0</v>
      </c>
      <c r="G89" s="37">
        <v>0</v>
      </c>
      <c r="H89" s="37">
        <f t="shared" si="55"/>
        <v>200</v>
      </c>
      <c r="I89" s="37">
        <v>200</v>
      </c>
      <c r="J89" s="37">
        <v>0</v>
      </c>
      <c r="K89" s="37">
        <v>0</v>
      </c>
      <c r="L89" s="37">
        <v>0</v>
      </c>
      <c r="M89" s="37">
        <f t="shared" si="56"/>
        <v>0</v>
      </c>
      <c r="N89" s="37">
        <v>0</v>
      </c>
      <c r="O89" s="37">
        <v>0</v>
      </c>
      <c r="P89" s="37">
        <v>0</v>
      </c>
      <c r="Q89" s="37">
        <v>0</v>
      </c>
      <c r="R89" s="37">
        <f t="shared" si="57"/>
        <v>200</v>
      </c>
      <c r="S89" s="37">
        <f t="shared" si="58"/>
        <v>200</v>
      </c>
      <c r="T89" s="37">
        <f t="shared" si="58"/>
        <v>0</v>
      </c>
      <c r="U89" s="37">
        <f t="shared" si="58"/>
        <v>0</v>
      </c>
      <c r="V89" s="37">
        <f t="shared" si="59"/>
        <v>0</v>
      </c>
      <c r="W89" s="38">
        <f t="shared" si="50"/>
        <v>0</v>
      </c>
      <c r="X89" s="38">
        <f t="shared" si="51"/>
        <v>0</v>
      </c>
      <c r="Y89" s="38"/>
      <c r="Z89" s="38"/>
      <c r="AA89" s="38"/>
    </row>
    <row r="90" spans="1:27" ht="26.25" hidden="1" customHeight="1">
      <c r="A90" s="35" t="s">
        <v>45</v>
      </c>
      <c r="B90" s="36" t="s">
        <v>51</v>
      </c>
      <c r="C90" s="37">
        <f t="shared" si="53"/>
        <v>0</v>
      </c>
      <c r="D90" s="37">
        <f t="shared" si="54"/>
        <v>0</v>
      </c>
      <c r="E90" s="37">
        <v>0</v>
      </c>
      <c r="F90" s="37">
        <v>0</v>
      </c>
      <c r="G90" s="37">
        <v>0</v>
      </c>
      <c r="H90" s="37">
        <f t="shared" si="55"/>
        <v>0</v>
      </c>
      <c r="I90" s="37">
        <v>0</v>
      </c>
      <c r="J90" s="37">
        <v>0</v>
      </c>
      <c r="K90" s="37">
        <v>0</v>
      </c>
      <c r="L90" s="37">
        <v>0</v>
      </c>
      <c r="M90" s="37">
        <f t="shared" si="56"/>
        <v>0</v>
      </c>
      <c r="N90" s="37">
        <v>0</v>
      </c>
      <c r="O90" s="37">
        <v>0</v>
      </c>
      <c r="P90" s="37">
        <v>0</v>
      </c>
      <c r="Q90" s="37">
        <v>0</v>
      </c>
      <c r="R90" s="37">
        <f t="shared" si="57"/>
        <v>0</v>
      </c>
      <c r="S90" s="37">
        <f t="shared" si="58"/>
        <v>0</v>
      </c>
      <c r="T90" s="37">
        <f t="shared" si="58"/>
        <v>0</v>
      </c>
      <c r="U90" s="37">
        <f t="shared" si="58"/>
        <v>0</v>
      </c>
      <c r="V90" s="37">
        <f t="shared" si="59"/>
        <v>0</v>
      </c>
      <c r="W90" s="38"/>
      <c r="X90" s="38"/>
      <c r="Y90" s="38"/>
      <c r="Z90" s="38"/>
      <c r="AA90" s="38"/>
    </row>
    <row r="91" spans="1:27" ht="20.25" hidden="1" customHeight="1">
      <c r="A91" s="35" t="s">
        <v>45</v>
      </c>
      <c r="B91" s="36" t="s">
        <v>52</v>
      </c>
      <c r="C91" s="37">
        <f t="shared" si="53"/>
        <v>601.20000000000005</v>
      </c>
      <c r="D91" s="37">
        <f t="shared" si="54"/>
        <v>0</v>
      </c>
      <c r="E91" s="37">
        <v>0</v>
      </c>
      <c r="F91" s="37">
        <v>0</v>
      </c>
      <c r="G91" s="37">
        <v>0</v>
      </c>
      <c r="H91" s="37">
        <f t="shared" si="55"/>
        <v>601.20000000000005</v>
      </c>
      <c r="I91" s="37">
        <v>600</v>
      </c>
      <c r="J91" s="37">
        <v>0</v>
      </c>
      <c r="K91" s="37">
        <v>1.2</v>
      </c>
      <c r="L91" s="37">
        <v>0</v>
      </c>
      <c r="M91" s="37">
        <f t="shared" si="56"/>
        <v>354.2</v>
      </c>
      <c r="N91" s="37">
        <v>353</v>
      </c>
      <c r="O91" s="37">
        <v>0</v>
      </c>
      <c r="P91" s="37">
        <v>1.2</v>
      </c>
      <c r="Q91" s="37">
        <v>0</v>
      </c>
      <c r="R91" s="37">
        <f t="shared" si="57"/>
        <v>247</v>
      </c>
      <c r="S91" s="37">
        <f t="shared" si="58"/>
        <v>247</v>
      </c>
      <c r="T91" s="37">
        <f t="shared" si="58"/>
        <v>0</v>
      </c>
      <c r="U91" s="37">
        <f t="shared" si="58"/>
        <v>0</v>
      </c>
      <c r="V91" s="37">
        <f t="shared" si="59"/>
        <v>0</v>
      </c>
      <c r="W91" s="38">
        <f t="shared" si="50"/>
        <v>0.58915502328675973</v>
      </c>
      <c r="X91" s="38">
        <f t="shared" si="51"/>
        <v>0.58833333333333337</v>
      </c>
      <c r="Y91" s="38"/>
      <c r="Z91" s="38">
        <f>P91/(G91+K91)</f>
        <v>1</v>
      </c>
      <c r="AA91" s="38"/>
    </row>
    <row r="92" spans="1:27" ht="15.75" hidden="1" customHeight="1">
      <c r="A92" s="35" t="s">
        <v>45</v>
      </c>
      <c r="B92" s="36" t="s">
        <v>53</v>
      </c>
      <c r="C92" s="37">
        <f t="shared" si="53"/>
        <v>1800</v>
      </c>
      <c r="D92" s="37">
        <f t="shared" si="54"/>
        <v>0</v>
      </c>
      <c r="E92" s="37">
        <v>0</v>
      </c>
      <c r="F92" s="37">
        <v>0</v>
      </c>
      <c r="G92" s="37">
        <v>0</v>
      </c>
      <c r="H92" s="37">
        <f t="shared" si="55"/>
        <v>1800</v>
      </c>
      <c r="I92" s="37">
        <v>1800</v>
      </c>
      <c r="J92" s="37">
        <v>0</v>
      </c>
      <c r="K92" s="37">
        <v>0</v>
      </c>
      <c r="L92" s="37">
        <v>0</v>
      </c>
      <c r="M92" s="37">
        <f t="shared" si="56"/>
        <v>951.8</v>
      </c>
      <c r="N92" s="37">
        <v>951.8</v>
      </c>
      <c r="O92" s="37">
        <v>0</v>
      </c>
      <c r="P92" s="37">
        <v>0</v>
      </c>
      <c r="Q92" s="37">
        <v>0</v>
      </c>
      <c r="R92" s="37">
        <f t="shared" si="57"/>
        <v>848.2</v>
      </c>
      <c r="S92" s="37">
        <f t="shared" si="58"/>
        <v>848.2</v>
      </c>
      <c r="T92" s="37">
        <f t="shared" si="58"/>
        <v>0</v>
      </c>
      <c r="U92" s="37">
        <f t="shared" si="58"/>
        <v>0</v>
      </c>
      <c r="V92" s="37">
        <f t="shared" si="59"/>
        <v>0</v>
      </c>
      <c r="W92" s="38">
        <f t="shared" si="50"/>
        <v>0.52877777777777779</v>
      </c>
      <c r="X92" s="38">
        <f t="shared" si="51"/>
        <v>0.52877777777777779</v>
      </c>
      <c r="Y92" s="38"/>
      <c r="Z92" s="38"/>
      <c r="AA92" s="38"/>
    </row>
    <row r="93" spans="1:27" ht="15.75" hidden="1" customHeight="1">
      <c r="A93" s="35" t="s">
        <v>45</v>
      </c>
      <c r="B93" s="36" t="s">
        <v>54</v>
      </c>
      <c r="C93" s="37">
        <f t="shared" si="53"/>
        <v>1038.8499999999999</v>
      </c>
      <c r="D93" s="37">
        <f t="shared" si="54"/>
        <v>0</v>
      </c>
      <c r="E93" s="37">
        <v>0</v>
      </c>
      <c r="F93" s="37">
        <v>0</v>
      </c>
      <c r="G93" s="37">
        <v>0</v>
      </c>
      <c r="H93" s="37">
        <f t="shared" si="55"/>
        <v>1038.8499999999999</v>
      </c>
      <c r="I93" s="37">
        <v>950</v>
      </c>
      <c r="J93" s="37">
        <v>0</v>
      </c>
      <c r="K93" s="37">
        <v>88.85</v>
      </c>
      <c r="L93" s="37">
        <v>0</v>
      </c>
      <c r="M93" s="37">
        <f t="shared" si="56"/>
        <v>649.08000000000004</v>
      </c>
      <c r="N93" s="37">
        <v>560</v>
      </c>
      <c r="O93" s="37">
        <v>0</v>
      </c>
      <c r="P93" s="37">
        <v>89.08</v>
      </c>
      <c r="Q93" s="37">
        <v>0</v>
      </c>
      <c r="R93" s="37">
        <f t="shared" si="57"/>
        <v>389.77</v>
      </c>
      <c r="S93" s="37">
        <f t="shared" si="58"/>
        <v>390</v>
      </c>
      <c r="T93" s="37">
        <f t="shared" si="58"/>
        <v>0</v>
      </c>
      <c r="U93" s="37">
        <f t="shared" si="58"/>
        <v>-0.23000000000000398</v>
      </c>
      <c r="V93" s="37">
        <f t="shared" si="59"/>
        <v>0</v>
      </c>
      <c r="W93" s="38">
        <f t="shared" si="50"/>
        <v>0.6248062761707659</v>
      </c>
      <c r="X93" s="38">
        <f t="shared" si="51"/>
        <v>0.58947368421052626</v>
      </c>
      <c r="Y93" s="38"/>
      <c r="Z93" s="38">
        <f>P93/(G93+K93)</f>
        <v>1.0025886325267306</v>
      </c>
      <c r="AA93" s="38"/>
    </row>
    <row r="94" spans="1:27" ht="15.75" hidden="1" customHeight="1">
      <c r="A94" s="35" t="s">
        <v>45</v>
      </c>
      <c r="B94" s="36" t="s">
        <v>55</v>
      </c>
      <c r="C94" s="37">
        <f t="shared" si="53"/>
        <v>600</v>
      </c>
      <c r="D94" s="37">
        <f t="shared" si="54"/>
        <v>0</v>
      </c>
      <c r="E94" s="37">
        <v>0</v>
      </c>
      <c r="F94" s="37">
        <v>0</v>
      </c>
      <c r="G94" s="37">
        <v>0</v>
      </c>
      <c r="H94" s="37">
        <f t="shared" si="55"/>
        <v>600</v>
      </c>
      <c r="I94" s="37">
        <v>600</v>
      </c>
      <c r="J94" s="37">
        <v>0</v>
      </c>
      <c r="K94" s="37">
        <v>0</v>
      </c>
      <c r="L94" s="37">
        <v>0</v>
      </c>
      <c r="M94" s="37">
        <f t="shared" si="56"/>
        <v>0</v>
      </c>
      <c r="N94" s="37">
        <v>0</v>
      </c>
      <c r="O94" s="37">
        <v>0</v>
      </c>
      <c r="P94" s="37">
        <v>0</v>
      </c>
      <c r="Q94" s="37">
        <v>0</v>
      </c>
      <c r="R94" s="37">
        <f t="shared" si="57"/>
        <v>600</v>
      </c>
      <c r="S94" s="37">
        <f t="shared" si="58"/>
        <v>600</v>
      </c>
      <c r="T94" s="37">
        <f t="shared" si="58"/>
        <v>0</v>
      </c>
      <c r="U94" s="37">
        <f t="shared" si="58"/>
        <v>0</v>
      </c>
      <c r="V94" s="37">
        <f t="shared" si="59"/>
        <v>0</v>
      </c>
      <c r="W94" s="38">
        <f t="shared" si="50"/>
        <v>0</v>
      </c>
      <c r="X94" s="38">
        <f t="shared" si="51"/>
        <v>0</v>
      </c>
      <c r="Y94" s="38"/>
      <c r="Z94" s="38"/>
      <c r="AA94" s="38"/>
    </row>
    <row r="95" spans="1:27" ht="15.75" hidden="1" customHeight="1">
      <c r="A95" s="35" t="s">
        <v>45</v>
      </c>
      <c r="B95" s="36" t="s">
        <v>56</v>
      </c>
      <c r="C95" s="37">
        <f t="shared" si="53"/>
        <v>1300</v>
      </c>
      <c r="D95" s="37">
        <f t="shared" si="54"/>
        <v>0</v>
      </c>
      <c r="E95" s="37">
        <v>0</v>
      </c>
      <c r="F95" s="37">
        <v>0</v>
      </c>
      <c r="G95" s="37">
        <v>0</v>
      </c>
      <c r="H95" s="37">
        <f t="shared" si="55"/>
        <v>1300</v>
      </c>
      <c r="I95" s="37">
        <v>1300</v>
      </c>
      <c r="J95" s="37">
        <v>0</v>
      </c>
      <c r="K95" s="37">
        <v>0</v>
      </c>
      <c r="L95" s="37">
        <v>0</v>
      </c>
      <c r="M95" s="37">
        <f t="shared" si="56"/>
        <v>0</v>
      </c>
      <c r="N95" s="37">
        <v>0</v>
      </c>
      <c r="O95" s="37">
        <v>0</v>
      </c>
      <c r="P95" s="37">
        <v>0</v>
      </c>
      <c r="Q95" s="37">
        <v>0</v>
      </c>
      <c r="R95" s="37">
        <f t="shared" si="57"/>
        <v>1300</v>
      </c>
      <c r="S95" s="37">
        <f t="shared" si="58"/>
        <v>1300</v>
      </c>
      <c r="T95" s="37">
        <f t="shared" si="58"/>
        <v>0</v>
      </c>
      <c r="U95" s="37">
        <f t="shared" si="58"/>
        <v>0</v>
      </c>
      <c r="V95" s="37">
        <f t="shared" si="59"/>
        <v>0</v>
      </c>
      <c r="W95" s="38">
        <f t="shared" si="50"/>
        <v>0</v>
      </c>
      <c r="X95" s="38">
        <f t="shared" si="51"/>
        <v>0</v>
      </c>
      <c r="Y95" s="38"/>
      <c r="Z95" s="38"/>
      <c r="AA95" s="38"/>
    </row>
    <row r="96" spans="1:27" ht="15.75" hidden="1" customHeight="1">
      <c r="A96" s="35" t="s">
        <v>45</v>
      </c>
      <c r="B96" s="36" t="s">
        <v>57</v>
      </c>
      <c r="C96" s="37">
        <f t="shared" si="53"/>
        <v>300</v>
      </c>
      <c r="D96" s="37">
        <f t="shared" si="54"/>
        <v>0</v>
      </c>
      <c r="E96" s="37">
        <v>0</v>
      </c>
      <c r="F96" s="37">
        <v>0</v>
      </c>
      <c r="G96" s="37">
        <v>0</v>
      </c>
      <c r="H96" s="37">
        <f t="shared" si="55"/>
        <v>300</v>
      </c>
      <c r="I96" s="37">
        <v>300</v>
      </c>
      <c r="J96" s="37">
        <v>0</v>
      </c>
      <c r="K96" s="37">
        <v>0</v>
      </c>
      <c r="L96" s="37">
        <v>0</v>
      </c>
      <c r="M96" s="37">
        <f t="shared" si="56"/>
        <v>0</v>
      </c>
      <c r="N96" s="37">
        <v>0</v>
      </c>
      <c r="O96" s="37">
        <v>0</v>
      </c>
      <c r="P96" s="37">
        <v>0</v>
      </c>
      <c r="Q96" s="37">
        <v>0</v>
      </c>
      <c r="R96" s="37">
        <f t="shared" si="57"/>
        <v>300</v>
      </c>
      <c r="S96" s="37">
        <f t="shared" si="58"/>
        <v>300</v>
      </c>
      <c r="T96" s="37">
        <f t="shared" si="58"/>
        <v>0</v>
      </c>
      <c r="U96" s="37">
        <f t="shared" si="58"/>
        <v>0</v>
      </c>
      <c r="V96" s="37">
        <f t="shared" si="59"/>
        <v>0</v>
      </c>
      <c r="W96" s="38">
        <f t="shared" si="50"/>
        <v>0</v>
      </c>
      <c r="X96" s="38">
        <f t="shared" si="51"/>
        <v>0</v>
      </c>
      <c r="Y96" s="38"/>
      <c r="Z96" s="38"/>
      <c r="AA96" s="38"/>
    </row>
    <row r="97" spans="1:27" ht="20.25" hidden="1">
      <c r="A97" s="35" t="s">
        <v>45</v>
      </c>
      <c r="B97" s="36" t="s">
        <v>58</v>
      </c>
      <c r="C97" s="37">
        <f t="shared" si="53"/>
        <v>279</v>
      </c>
      <c r="D97" s="37">
        <f t="shared" si="54"/>
        <v>0</v>
      </c>
      <c r="E97" s="37">
        <v>0</v>
      </c>
      <c r="F97" s="37">
        <v>0</v>
      </c>
      <c r="G97" s="37">
        <v>0</v>
      </c>
      <c r="H97" s="37">
        <f t="shared" si="55"/>
        <v>279</v>
      </c>
      <c r="I97" s="37">
        <v>279</v>
      </c>
      <c r="J97" s="37">
        <v>0</v>
      </c>
      <c r="K97" s="37">
        <v>0</v>
      </c>
      <c r="L97" s="37">
        <v>0</v>
      </c>
      <c r="M97" s="37">
        <f t="shared" si="56"/>
        <v>154.98000000000002</v>
      </c>
      <c r="N97" s="37">
        <v>154.98000000000002</v>
      </c>
      <c r="O97" s="37">
        <v>0</v>
      </c>
      <c r="P97" s="37">
        <v>0</v>
      </c>
      <c r="Q97" s="37">
        <v>0</v>
      </c>
      <c r="R97" s="37">
        <f t="shared" si="57"/>
        <v>124.01999999999998</v>
      </c>
      <c r="S97" s="37">
        <f t="shared" si="58"/>
        <v>124.01999999999998</v>
      </c>
      <c r="T97" s="37">
        <f t="shared" si="58"/>
        <v>0</v>
      </c>
      <c r="U97" s="37">
        <f t="shared" si="58"/>
        <v>0</v>
      </c>
      <c r="V97" s="37">
        <f t="shared" si="59"/>
        <v>0</v>
      </c>
      <c r="W97" s="38">
        <f t="shared" si="50"/>
        <v>0.55548387096774199</v>
      </c>
      <c r="X97" s="38">
        <f t="shared" si="51"/>
        <v>0.55548387096774199</v>
      </c>
      <c r="Y97" s="38"/>
      <c r="Z97" s="38"/>
      <c r="AA97" s="38"/>
    </row>
    <row r="98" spans="1:27" ht="18.75" hidden="1" customHeight="1">
      <c r="A98" s="35" t="s">
        <v>45</v>
      </c>
      <c r="B98" s="36" t="s">
        <v>59</v>
      </c>
      <c r="C98" s="37">
        <f t="shared" si="53"/>
        <v>1245</v>
      </c>
      <c r="D98" s="37">
        <f t="shared" si="54"/>
        <v>0</v>
      </c>
      <c r="E98" s="37">
        <v>0</v>
      </c>
      <c r="F98" s="37">
        <v>0</v>
      </c>
      <c r="G98" s="37">
        <v>0</v>
      </c>
      <c r="H98" s="37">
        <f t="shared" si="55"/>
        <v>1245</v>
      </c>
      <c r="I98" s="37">
        <v>1240</v>
      </c>
      <c r="J98" s="37">
        <v>0</v>
      </c>
      <c r="K98" s="37">
        <v>5</v>
      </c>
      <c r="L98" s="37">
        <v>0</v>
      </c>
      <c r="M98" s="37">
        <f t="shared" si="56"/>
        <v>255</v>
      </c>
      <c r="N98" s="37">
        <v>250</v>
      </c>
      <c r="O98" s="37">
        <v>0</v>
      </c>
      <c r="P98" s="37">
        <v>5</v>
      </c>
      <c r="Q98" s="37">
        <v>0</v>
      </c>
      <c r="R98" s="37">
        <f t="shared" si="57"/>
        <v>990</v>
      </c>
      <c r="S98" s="37">
        <f t="shared" si="58"/>
        <v>990</v>
      </c>
      <c r="T98" s="37">
        <f t="shared" si="58"/>
        <v>0</v>
      </c>
      <c r="U98" s="37">
        <f t="shared" si="58"/>
        <v>0</v>
      </c>
      <c r="V98" s="37">
        <f t="shared" si="59"/>
        <v>0</v>
      </c>
      <c r="W98" s="38">
        <f t="shared" si="50"/>
        <v>0.20481927710843373</v>
      </c>
      <c r="X98" s="38">
        <f t="shared" si="51"/>
        <v>0.20161290322580644</v>
      </c>
      <c r="Y98" s="38"/>
      <c r="Z98" s="38">
        <f>P98/(G98+K98)</f>
        <v>1</v>
      </c>
      <c r="AA98" s="38"/>
    </row>
    <row r="99" spans="1:27" ht="22.5" hidden="1" customHeight="1">
      <c r="A99" s="35" t="s">
        <v>45</v>
      </c>
      <c r="B99" s="36" t="s">
        <v>60</v>
      </c>
      <c r="C99" s="37">
        <f t="shared" si="53"/>
        <v>12500</v>
      </c>
      <c r="D99" s="37">
        <f t="shared" si="54"/>
        <v>0</v>
      </c>
      <c r="E99" s="37">
        <v>0</v>
      </c>
      <c r="F99" s="37">
        <v>0</v>
      </c>
      <c r="G99" s="37">
        <v>0</v>
      </c>
      <c r="H99" s="37">
        <f t="shared" si="55"/>
        <v>12500</v>
      </c>
      <c r="I99" s="37">
        <v>12500</v>
      </c>
      <c r="J99" s="37">
        <v>0</v>
      </c>
      <c r="K99" s="37">
        <v>0</v>
      </c>
      <c r="L99" s="37">
        <v>0</v>
      </c>
      <c r="M99" s="37">
        <f t="shared" si="56"/>
        <v>205.5</v>
      </c>
      <c r="N99" s="37">
        <v>205.5</v>
      </c>
      <c r="O99" s="37">
        <v>0</v>
      </c>
      <c r="P99" s="37">
        <v>0</v>
      </c>
      <c r="Q99" s="37">
        <v>0</v>
      </c>
      <c r="R99" s="37">
        <f t="shared" si="57"/>
        <v>12294.5</v>
      </c>
      <c r="S99" s="37">
        <f t="shared" si="58"/>
        <v>12294.5</v>
      </c>
      <c r="T99" s="37">
        <f t="shared" si="58"/>
        <v>0</v>
      </c>
      <c r="U99" s="37">
        <f t="shared" si="58"/>
        <v>0</v>
      </c>
      <c r="V99" s="37">
        <f t="shared" si="59"/>
        <v>0</v>
      </c>
      <c r="W99" s="38">
        <f t="shared" si="50"/>
        <v>1.644E-2</v>
      </c>
      <c r="X99" s="38">
        <f t="shared" si="51"/>
        <v>1.644E-2</v>
      </c>
      <c r="Y99" s="38"/>
      <c r="Z99" s="38"/>
      <c r="AA99" s="38"/>
    </row>
    <row r="100" spans="1:27" s="12" customFormat="1" ht="15.75" customHeight="1">
      <c r="A100" s="31" t="s">
        <v>67</v>
      </c>
      <c r="B100" s="32" t="s">
        <v>68</v>
      </c>
      <c r="C100" s="33">
        <f>+C101+C102</f>
        <v>32097</v>
      </c>
      <c r="D100" s="33">
        <f t="shared" ref="D100:V100" si="60">+D101+D102</f>
        <v>79</v>
      </c>
      <c r="E100" s="33">
        <f t="shared" si="60"/>
        <v>79</v>
      </c>
      <c r="F100" s="33">
        <f t="shared" si="60"/>
        <v>0</v>
      </c>
      <c r="G100" s="33">
        <f t="shared" si="60"/>
        <v>0</v>
      </c>
      <c r="H100" s="33">
        <f t="shared" si="60"/>
        <v>32018</v>
      </c>
      <c r="I100" s="33">
        <f t="shared" si="60"/>
        <v>18373</v>
      </c>
      <c r="J100" s="33">
        <f t="shared" si="60"/>
        <v>3050</v>
      </c>
      <c r="K100" s="33">
        <f t="shared" si="60"/>
        <v>0</v>
      </c>
      <c r="L100" s="33">
        <f t="shared" si="60"/>
        <v>10595</v>
      </c>
      <c r="M100" s="33">
        <f t="shared" si="60"/>
        <v>18182.927</v>
      </c>
      <c r="N100" s="33">
        <f t="shared" si="60"/>
        <v>6073.9269999999997</v>
      </c>
      <c r="O100" s="33">
        <f t="shared" si="60"/>
        <v>3050</v>
      </c>
      <c r="P100" s="33">
        <f t="shared" si="60"/>
        <v>0</v>
      </c>
      <c r="Q100" s="33">
        <f t="shared" si="60"/>
        <v>9059</v>
      </c>
      <c r="R100" s="33">
        <f t="shared" si="60"/>
        <v>13914.073</v>
      </c>
      <c r="S100" s="33">
        <f t="shared" si="60"/>
        <v>12378.073</v>
      </c>
      <c r="T100" s="33">
        <f t="shared" si="60"/>
        <v>0</v>
      </c>
      <c r="U100" s="33">
        <f t="shared" si="60"/>
        <v>0</v>
      </c>
      <c r="V100" s="33">
        <f t="shared" si="60"/>
        <v>1536</v>
      </c>
      <c r="W100" s="34">
        <f>M100/C100</f>
        <v>0.56649926784434679</v>
      </c>
      <c r="X100" s="34">
        <f>N100/(E100+I100)</f>
        <v>0.3291744526338608</v>
      </c>
      <c r="Y100" s="34">
        <f>O100/(F100+J100)</f>
        <v>1</v>
      </c>
      <c r="Z100" s="34"/>
      <c r="AA100" s="34">
        <f>Q100/L100</f>
        <v>0.85502595563945261</v>
      </c>
    </row>
    <row r="101" spans="1:27" ht="18.75" customHeight="1">
      <c r="A101" s="35" t="s">
        <v>42</v>
      </c>
      <c r="B101" s="36" t="s">
        <v>43</v>
      </c>
      <c r="C101" s="37">
        <f>+D101+H101</f>
        <v>20774</v>
      </c>
      <c r="D101" s="37">
        <f>SUM(E101:G101)</f>
        <v>79</v>
      </c>
      <c r="E101" s="37">
        <v>79</v>
      </c>
      <c r="F101" s="37">
        <v>0</v>
      </c>
      <c r="G101" s="37">
        <v>0</v>
      </c>
      <c r="H101" s="37">
        <f>SUM(I101:L101)</f>
        <v>20695</v>
      </c>
      <c r="I101" s="37">
        <v>7050</v>
      </c>
      <c r="J101" s="37">
        <v>3050</v>
      </c>
      <c r="K101" s="37">
        <v>0</v>
      </c>
      <c r="L101" s="37">
        <v>10595</v>
      </c>
      <c r="M101" s="37">
        <f>SUM(N101:Q101)</f>
        <v>16948</v>
      </c>
      <c r="N101" s="37">
        <v>4839</v>
      </c>
      <c r="O101" s="37">
        <v>3050</v>
      </c>
      <c r="P101" s="37">
        <v>0</v>
      </c>
      <c r="Q101" s="37">
        <v>9059</v>
      </c>
      <c r="R101" s="37">
        <f>SUM(S101:V101)</f>
        <v>3826</v>
      </c>
      <c r="S101" s="37">
        <f>(E101+I101)-N101</f>
        <v>2290</v>
      </c>
      <c r="T101" s="37">
        <f>(F101+J101)-O101</f>
        <v>0</v>
      </c>
      <c r="U101" s="37">
        <f>(G101+K101)-P101</f>
        <v>0</v>
      </c>
      <c r="V101" s="37">
        <f>L101-Q101</f>
        <v>1536</v>
      </c>
      <c r="W101" s="38">
        <f t="shared" ref="W101:W116" si="61">M101/C101</f>
        <v>0.81582747665350919</v>
      </c>
      <c r="X101" s="38">
        <f t="shared" ref="X101:X116" si="62">N101/(E101+I101)</f>
        <v>0.67877682704446629</v>
      </c>
      <c r="Y101" s="38">
        <f>O101/(F101+J101)</f>
        <v>1</v>
      </c>
      <c r="Z101" s="38"/>
      <c r="AA101" s="38">
        <f>Q101/L101</f>
        <v>0.85502595563945261</v>
      </c>
    </row>
    <row r="102" spans="1:27" ht="15.75" customHeight="1">
      <c r="A102" s="35" t="s">
        <v>42</v>
      </c>
      <c r="B102" s="36" t="s">
        <v>44</v>
      </c>
      <c r="C102" s="37">
        <f t="shared" ref="C102:V102" si="63">SUM(C103:C117)</f>
        <v>11323</v>
      </c>
      <c r="D102" s="37">
        <f t="shared" si="63"/>
        <v>0</v>
      </c>
      <c r="E102" s="37">
        <f t="shared" si="63"/>
        <v>0</v>
      </c>
      <c r="F102" s="37">
        <f t="shared" si="63"/>
        <v>0</v>
      </c>
      <c r="G102" s="37">
        <f t="shared" si="63"/>
        <v>0</v>
      </c>
      <c r="H102" s="37">
        <f t="shared" si="63"/>
        <v>11323</v>
      </c>
      <c r="I102" s="37">
        <f t="shared" si="63"/>
        <v>11323</v>
      </c>
      <c r="J102" s="37">
        <f t="shared" si="63"/>
        <v>0</v>
      </c>
      <c r="K102" s="37">
        <f t="shared" si="63"/>
        <v>0</v>
      </c>
      <c r="L102" s="37">
        <f t="shared" si="63"/>
        <v>0</v>
      </c>
      <c r="M102" s="37">
        <f t="shared" si="63"/>
        <v>1234.9270000000001</v>
      </c>
      <c r="N102" s="37">
        <f t="shared" si="63"/>
        <v>1234.9270000000001</v>
      </c>
      <c r="O102" s="37">
        <f t="shared" si="63"/>
        <v>0</v>
      </c>
      <c r="P102" s="37">
        <f t="shared" si="63"/>
        <v>0</v>
      </c>
      <c r="Q102" s="37">
        <f t="shared" si="63"/>
        <v>0</v>
      </c>
      <c r="R102" s="37">
        <f t="shared" si="63"/>
        <v>10088.073</v>
      </c>
      <c r="S102" s="37">
        <f t="shared" si="63"/>
        <v>10088.073</v>
      </c>
      <c r="T102" s="37">
        <f t="shared" si="63"/>
        <v>0</v>
      </c>
      <c r="U102" s="37">
        <f t="shared" si="63"/>
        <v>0</v>
      </c>
      <c r="V102" s="37">
        <f t="shared" si="63"/>
        <v>0</v>
      </c>
      <c r="W102" s="38">
        <f t="shared" si="61"/>
        <v>0.10906358738850129</v>
      </c>
      <c r="X102" s="38">
        <f t="shared" si="62"/>
        <v>0.10906358738850129</v>
      </c>
      <c r="Y102" s="38"/>
      <c r="Z102" s="38"/>
      <c r="AA102" s="38"/>
    </row>
    <row r="103" spans="1:27" ht="15.75" hidden="1" customHeight="1">
      <c r="A103" s="35" t="s">
        <v>45</v>
      </c>
      <c r="B103" s="36" t="s">
        <v>46</v>
      </c>
      <c r="C103" s="37">
        <f t="shared" ref="C103:C117" si="64">+D103+H103</f>
        <v>3700</v>
      </c>
      <c r="D103" s="37">
        <f t="shared" ref="D103:D117" si="65">SUM(E103:G103)</f>
        <v>0</v>
      </c>
      <c r="E103" s="37">
        <v>0</v>
      </c>
      <c r="F103" s="37">
        <v>0</v>
      </c>
      <c r="G103" s="37">
        <v>0</v>
      </c>
      <c r="H103" s="37">
        <f t="shared" ref="H103:H117" si="66">SUM(I103:L103)</f>
        <v>3700</v>
      </c>
      <c r="I103" s="37">
        <v>3700</v>
      </c>
      <c r="J103" s="37">
        <v>0</v>
      </c>
      <c r="K103" s="37">
        <v>0</v>
      </c>
      <c r="L103" s="37">
        <v>0</v>
      </c>
      <c r="M103" s="37">
        <f t="shared" ref="M103:M117" si="67">SUM(N103:Q103)</f>
        <v>805.18299999999999</v>
      </c>
      <c r="N103" s="37">
        <v>805.18299999999999</v>
      </c>
      <c r="O103" s="37">
        <v>0</v>
      </c>
      <c r="P103" s="37">
        <v>0</v>
      </c>
      <c r="Q103" s="37">
        <v>0</v>
      </c>
      <c r="R103" s="37">
        <f t="shared" ref="R103:R117" si="68">SUM(S103:V103)</f>
        <v>2894.817</v>
      </c>
      <c r="S103" s="37">
        <f t="shared" ref="S103:U117" si="69">(E103+I103)-N103</f>
        <v>2894.817</v>
      </c>
      <c r="T103" s="37">
        <f t="shared" si="69"/>
        <v>0</v>
      </c>
      <c r="U103" s="37">
        <f t="shared" si="69"/>
        <v>0</v>
      </c>
      <c r="V103" s="37">
        <f t="shared" ref="V103:V117" si="70">L103-Q103</f>
        <v>0</v>
      </c>
      <c r="W103" s="38">
        <f t="shared" si="61"/>
        <v>0.21761702702702704</v>
      </c>
      <c r="X103" s="38">
        <f t="shared" si="62"/>
        <v>0.21761702702702704</v>
      </c>
      <c r="Y103" s="38"/>
      <c r="Z103" s="38"/>
      <c r="AA103" s="38"/>
    </row>
    <row r="104" spans="1:27" ht="15.75" hidden="1" customHeight="1">
      <c r="A104" s="35" t="s">
        <v>45</v>
      </c>
      <c r="B104" s="36" t="s">
        <v>47</v>
      </c>
      <c r="C104" s="37">
        <f t="shared" si="64"/>
        <v>2580</v>
      </c>
      <c r="D104" s="37">
        <f t="shared" si="65"/>
        <v>0</v>
      </c>
      <c r="E104" s="37">
        <v>0</v>
      </c>
      <c r="F104" s="37">
        <v>0</v>
      </c>
      <c r="G104" s="37">
        <v>0</v>
      </c>
      <c r="H104" s="37">
        <f t="shared" si="66"/>
        <v>2580</v>
      </c>
      <c r="I104" s="37">
        <v>2580</v>
      </c>
      <c r="J104" s="37">
        <v>0</v>
      </c>
      <c r="K104" s="37">
        <v>0</v>
      </c>
      <c r="L104" s="37">
        <v>0</v>
      </c>
      <c r="M104" s="37">
        <f t="shared" si="67"/>
        <v>73.2</v>
      </c>
      <c r="N104" s="37">
        <v>73.2</v>
      </c>
      <c r="O104" s="37">
        <v>0</v>
      </c>
      <c r="P104" s="37">
        <v>0</v>
      </c>
      <c r="Q104" s="37">
        <v>0</v>
      </c>
      <c r="R104" s="37">
        <f t="shared" si="68"/>
        <v>2506.8000000000002</v>
      </c>
      <c r="S104" s="37">
        <f t="shared" si="69"/>
        <v>2506.8000000000002</v>
      </c>
      <c r="T104" s="37">
        <f t="shared" si="69"/>
        <v>0</v>
      </c>
      <c r="U104" s="37">
        <f t="shared" si="69"/>
        <v>0</v>
      </c>
      <c r="V104" s="37">
        <f t="shared" si="70"/>
        <v>0</v>
      </c>
      <c r="W104" s="38">
        <f t="shared" si="61"/>
        <v>2.8372093023255815E-2</v>
      </c>
      <c r="X104" s="38">
        <f t="shared" si="62"/>
        <v>2.8372093023255815E-2</v>
      </c>
      <c r="Y104" s="38"/>
      <c r="Z104" s="38"/>
      <c r="AA104" s="38"/>
    </row>
    <row r="105" spans="1:27" ht="15.75" hidden="1" customHeight="1">
      <c r="A105" s="35" t="s">
        <v>45</v>
      </c>
      <c r="B105" s="36" t="s">
        <v>48</v>
      </c>
      <c r="C105" s="37">
        <f t="shared" si="64"/>
        <v>330</v>
      </c>
      <c r="D105" s="37">
        <f t="shared" si="65"/>
        <v>0</v>
      </c>
      <c r="E105" s="37">
        <v>0</v>
      </c>
      <c r="F105" s="37">
        <v>0</v>
      </c>
      <c r="G105" s="37">
        <v>0</v>
      </c>
      <c r="H105" s="37">
        <f t="shared" si="66"/>
        <v>330</v>
      </c>
      <c r="I105" s="37">
        <v>330</v>
      </c>
      <c r="J105" s="37">
        <v>0</v>
      </c>
      <c r="K105" s="37">
        <v>0</v>
      </c>
      <c r="L105" s="37">
        <v>0</v>
      </c>
      <c r="M105" s="37">
        <f t="shared" si="67"/>
        <v>0</v>
      </c>
      <c r="N105" s="37">
        <v>0</v>
      </c>
      <c r="O105" s="37">
        <v>0</v>
      </c>
      <c r="P105" s="37">
        <v>0</v>
      </c>
      <c r="Q105" s="37">
        <v>0</v>
      </c>
      <c r="R105" s="37">
        <f t="shared" si="68"/>
        <v>330</v>
      </c>
      <c r="S105" s="37">
        <f t="shared" si="69"/>
        <v>330</v>
      </c>
      <c r="T105" s="37">
        <f t="shared" si="69"/>
        <v>0</v>
      </c>
      <c r="U105" s="37">
        <f t="shared" si="69"/>
        <v>0</v>
      </c>
      <c r="V105" s="37">
        <f t="shared" si="70"/>
        <v>0</v>
      </c>
      <c r="W105" s="38">
        <f t="shared" si="61"/>
        <v>0</v>
      </c>
      <c r="X105" s="38">
        <f t="shared" si="62"/>
        <v>0</v>
      </c>
      <c r="Y105" s="38"/>
      <c r="Z105" s="38"/>
      <c r="AA105" s="38"/>
    </row>
    <row r="106" spans="1:27" ht="24" hidden="1" customHeight="1">
      <c r="A106" s="35" t="s">
        <v>45</v>
      </c>
      <c r="B106" s="36" t="s">
        <v>49</v>
      </c>
      <c r="C106" s="37">
        <f t="shared" si="64"/>
        <v>330</v>
      </c>
      <c r="D106" s="37">
        <f t="shared" si="65"/>
        <v>0</v>
      </c>
      <c r="E106" s="37">
        <v>0</v>
      </c>
      <c r="F106" s="37">
        <v>0</v>
      </c>
      <c r="G106" s="37">
        <v>0</v>
      </c>
      <c r="H106" s="37">
        <f t="shared" si="66"/>
        <v>330</v>
      </c>
      <c r="I106" s="37">
        <v>330</v>
      </c>
      <c r="J106" s="37">
        <v>0</v>
      </c>
      <c r="K106" s="37">
        <v>0</v>
      </c>
      <c r="L106" s="37">
        <v>0</v>
      </c>
      <c r="M106" s="37">
        <f t="shared" si="67"/>
        <v>0</v>
      </c>
      <c r="N106" s="37">
        <v>0</v>
      </c>
      <c r="O106" s="37">
        <v>0</v>
      </c>
      <c r="P106" s="37">
        <v>0</v>
      </c>
      <c r="Q106" s="37">
        <v>0</v>
      </c>
      <c r="R106" s="37">
        <f t="shared" si="68"/>
        <v>330</v>
      </c>
      <c r="S106" s="37">
        <f t="shared" si="69"/>
        <v>330</v>
      </c>
      <c r="T106" s="37">
        <f t="shared" si="69"/>
        <v>0</v>
      </c>
      <c r="U106" s="37">
        <f t="shared" si="69"/>
        <v>0</v>
      </c>
      <c r="V106" s="37">
        <f t="shared" si="70"/>
        <v>0</v>
      </c>
      <c r="W106" s="38">
        <f t="shared" si="61"/>
        <v>0</v>
      </c>
      <c r="X106" s="38">
        <f t="shared" si="62"/>
        <v>0</v>
      </c>
      <c r="Y106" s="38"/>
      <c r="Z106" s="38"/>
      <c r="AA106" s="38"/>
    </row>
    <row r="107" spans="1:27" ht="25.5" hidden="1" customHeight="1">
      <c r="A107" s="35" t="s">
        <v>45</v>
      </c>
      <c r="B107" s="36" t="s">
        <v>50</v>
      </c>
      <c r="C107" s="37">
        <f t="shared" si="64"/>
        <v>200</v>
      </c>
      <c r="D107" s="37">
        <f t="shared" si="65"/>
        <v>0</v>
      </c>
      <c r="E107" s="37">
        <v>0</v>
      </c>
      <c r="F107" s="37">
        <v>0</v>
      </c>
      <c r="G107" s="37">
        <v>0</v>
      </c>
      <c r="H107" s="37">
        <f t="shared" si="66"/>
        <v>200</v>
      </c>
      <c r="I107" s="37">
        <v>200</v>
      </c>
      <c r="J107" s="37">
        <v>0</v>
      </c>
      <c r="K107" s="37">
        <v>0</v>
      </c>
      <c r="L107" s="37">
        <v>0</v>
      </c>
      <c r="M107" s="37">
        <f t="shared" si="67"/>
        <v>0</v>
      </c>
      <c r="N107" s="37">
        <v>0</v>
      </c>
      <c r="O107" s="37">
        <v>0</v>
      </c>
      <c r="P107" s="37">
        <v>0</v>
      </c>
      <c r="Q107" s="37">
        <v>0</v>
      </c>
      <c r="R107" s="37">
        <f t="shared" si="68"/>
        <v>200</v>
      </c>
      <c r="S107" s="37">
        <f t="shared" si="69"/>
        <v>200</v>
      </c>
      <c r="T107" s="37">
        <f t="shared" si="69"/>
        <v>0</v>
      </c>
      <c r="U107" s="37">
        <f t="shared" si="69"/>
        <v>0</v>
      </c>
      <c r="V107" s="37">
        <f t="shared" si="70"/>
        <v>0</v>
      </c>
      <c r="W107" s="38">
        <f t="shared" si="61"/>
        <v>0</v>
      </c>
      <c r="X107" s="38">
        <f t="shared" si="62"/>
        <v>0</v>
      </c>
      <c r="Y107" s="38"/>
      <c r="Z107" s="38"/>
      <c r="AA107" s="38"/>
    </row>
    <row r="108" spans="1:27" ht="26.25" hidden="1" customHeight="1">
      <c r="A108" s="35" t="s">
        <v>45</v>
      </c>
      <c r="B108" s="36" t="s">
        <v>51</v>
      </c>
      <c r="C108" s="37">
        <f t="shared" si="64"/>
        <v>0</v>
      </c>
      <c r="D108" s="37">
        <f t="shared" si="65"/>
        <v>0</v>
      </c>
      <c r="E108" s="37">
        <v>0</v>
      </c>
      <c r="F108" s="37">
        <v>0</v>
      </c>
      <c r="G108" s="37">
        <v>0</v>
      </c>
      <c r="H108" s="37">
        <f t="shared" si="66"/>
        <v>0</v>
      </c>
      <c r="I108" s="37">
        <v>0</v>
      </c>
      <c r="J108" s="37">
        <v>0</v>
      </c>
      <c r="K108" s="37">
        <v>0</v>
      </c>
      <c r="L108" s="37">
        <v>0</v>
      </c>
      <c r="M108" s="37">
        <f t="shared" si="67"/>
        <v>0</v>
      </c>
      <c r="N108" s="37">
        <v>0</v>
      </c>
      <c r="O108" s="37">
        <v>0</v>
      </c>
      <c r="P108" s="37">
        <v>0</v>
      </c>
      <c r="Q108" s="37">
        <v>0</v>
      </c>
      <c r="R108" s="37">
        <f t="shared" si="68"/>
        <v>0</v>
      </c>
      <c r="S108" s="37">
        <f t="shared" si="69"/>
        <v>0</v>
      </c>
      <c r="T108" s="37">
        <f t="shared" si="69"/>
        <v>0</v>
      </c>
      <c r="U108" s="37">
        <f t="shared" si="69"/>
        <v>0</v>
      </c>
      <c r="V108" s="37">
        <f t="shared" si="70"/>
        <v>0</v>
      </c>
      <c r="W108" s="38"/>
      <c r="X108" s="38"/>
      <c r="Y108" s="38"/>
      <c r="Z108" s="38"/>
      <c r="AA108" s="38"/>
    </row>
    <row r="109" spans="1:27" ht="20.25" hidden="1" customHeight="1">
      <c r="A109" s="35" t="s">
        <v>45</v>
      </c>
      <c r="B109" s="36" t="s">
        <v>52</v>
      </c>
      <c r="C109" s="37">
        <f t="shared" si="64"/>
        <v>440</v>
      </c>
      <c r="D109" s="37">
        <f t="shared" si="65"/>
        <v>0</v>
      </c>
      <c r="E109" s="37">
        <v>0</v>
      </c>
      <c r="F109" s="37">
        <v>0</v>
      </c>
      <c r="G109" s="37">
        <v>0</v>
      </c>
      <c r="H109" s="37">
        <f t="shared" si="66"/>
        <v>440</v>
      </c>
      <c r="I109" s="37">
        <v>440</v>
      </c>
      <c r="J109" s="37">
        <v>0</v>
      </c>
      <c r="K109" s="37">
        <v>0</v>
      </c>
      <c r="L109" s="37">
        <v>0</v>
      </c>
      <c r="M109" s="37">
        <f t="shared" si="67"/>
        <v>79.134</v>
      </c>
      <c r="N109" s="37">
        <v>79.134</v>
      </c>
      <c r="O109" s="37">
        <v>0</v>
      </c>
      <c r="P109" s="37">
        <v>0</v>
      </c>
      <c r="Q109" s="37">
        <v>0</v>
      </c>
      <c r="R109" s="37">
        <f t="shared" si="68"/>
        <v>360.86599999999999</v>
      </c>
      <c r="S109" s="37">
        <f t="shared" si="69"/>
        <v>360.86599999999999</v>
      </c>
      <c r="T109" s="37">
        <f t="shared" si="69"/>
        <v>0</v>
      </c>
      <c r="U109" s="37">
        <f t="shared" si="69"/>
        <v>0</v>
      </c>
      <c r="V109" s="37">
        <f t="shared" si="70"/>
        <v>0</v>
      </c>
      <c r="W109" s="38">
        <f t="shared" si="61"/>
        <v>0.17985000000000001</v>
      </c>
      <c r="X109" s="38">
        <f t="shared" si="62"/>
        <v>0.17985000000000001</v>
      </c>
      <c r="Y109" s="38"/>
      <c r="Z109" s="38"/>
      <c r="AA109" s="38"/>
    </row>
    <row r="110" spans="1:27" ht="15.75" hidden="1" customHeight="1">
      <c r="A110" s="35" t="s">
        <v>45</v>
      </c>
      <c r="B110" s="36" t="s">
        <v>53</v>
      </c>
      <c r="C110" s="37">
        <f t="shared" si="64"/>
        <v>1320</v>
      </c>
      <c r="D110" s="37">
        <f t="shared" si="65"/>
        <v>0</v>
      </c>
      <c r="E110" s="37">
        <v>0</v>
      </c>
      <c r="F110" s="37">
        <v>0</v>
      </c>
      <c r="G110" s="37">
        <v>0</v>
      </c>
      <c r="H110" s="37">
        <f t="shared" si="66"/>
        <v>1320</v>
      </c>
      <c r="I110" s="37">
        <v>1320</v>
      </c>
      <c r="J110" s="37">
        <v>0</v>
      </c>
      <c r="K110" s="37">
        <v>0</v>
      </c>
      <c r="L110" s="37">
        <v>0</v>
      </c>
      <c r="M110" s="37">
        <f t="shared" si="67"/>
        <v>163.41</v>
      </c>
      <c r="N110" s="37">
        <v>163.41</v>
      </c>
      <c r="O110" s="37">
        <v>0</v>
      </c>
      <c r="P110" s="37">
        <v>0</v>
      </c>
      <c r="Q110" s="37">
        <v>0</v>
      </c>
      <c r="R110" s="37">
        <f t="shared" si="68"/>
        <v>1156.5899999999999</v>
      </c>
      <c r="S110" s="37">
        <f t="shared" si="69"/>
        <v>1156.5899999999999</v>
      </c>
      <c r="T110" s="37">
        <f t="shared" si="69"/>
        <v>0</v>
      </c>
      <c r="U110" s="37">
        <f t="shared" si="69"/>
        <v>0</v>
      </c>
      <c r="V110" s="37">
        <f t="shared" si="70"/>
        <v>0</v>
      </c>
      <c r="W110" s="38">
        <f t="shared" si="61"/>
        <v>0.12379545454545454</v>
      </c>
      <c r="X110" s="38">
        <f t="shared" si="62"/>
        <v>0.12379545454545454</v>
      </c>
      <c r="Y110" s="38"/>
      <c r="Z110" s="38"/>
      <c r="AA110" s="38"/>
    </row>
    <row r="111" spans="1:27" ht="15.75" hidden="1" customHeight="1">
      <c r="A111" s="35" t="s">
        <v>45</v>
      </c>
      <c r="B111" s="36" t="s">
        <v>54</v>
      </c>
      <c r="C111" s="37">
        <f t="shared" si="64"/>
        <v>726</v>
      </c>
      <c r="D111" s="37">
        <f t="shared" si="65"/>
        <v>0</v>
      </c>
      <c r="E111" s="37">
        <v>0</v>
      </c>
      <c r="F111" s="37">
        <v>0</v>
      </c>
      <c r="G111" s="37">
        <v>0</v>
      </c>
      <c r="H111" s="37">
        <f t="shared" si="66"/>
        <v>726</v>
      </c>
      <c r="I111" s="37">
        <v>726</v>
      </c>
      <c r="J111" s="37">
        <v>0</v>
      </c>
      <c r="K111" s="37">
        <v>0</v>
      </c>
      <c r="L111" s="37">
        <v>0</v>
      </c>
      <c r="M111" s="37">
        <f t="shared" si="67"/>
        <v>40</v>
      </c>
      <c r="N111" s="37">
        <v>40</v>
      </c>
      <c r="O111" s="37">
        <v>0</v>
      </c>
      <c r="P111" s="37">
        <v>0</v>
      </c>
      <c r="Q111" s="37">
        <v>0</v>
      </c>
      <c r="R111" s="37">
        <f t="shared" si="68"/>
        <v>686</v>
      </c>
      <c r="S111" s="37">
        <f t="shared" si="69"/>
        <v>686</v>
      </c>
      <c r="T111" s="37">
        <f t="shared" si="69"/>
        <v>0</v>
      </c>
      <c r="U111" s="37">
        <f t="shared" si="69"/>
        <v>0</v>
      </c>
      <c r="V111" s="37">
        <f t="shared" si="70"/>
        <v>0</v>
      </c>
      <c r="W111" s="38">
        <f t="shared" si="61"/>
        <v>5.5096418732782371E-2</v>
      </c>
      <c r="X111" s="38">
        <f t="shared" si="62"/>
        <v>5.5096418732782371E-2</v>
      </c>
      <c r="Y111" s="38"/>
      <c r="Z111" s="38"/>
      <c r="AA111" s="38"/>
    </row>
    <row r="112" spans="1:27" ht="15.75" hidden="1" customHeight="1">
      <c r="A112" s="35" t="s">
        <v>45</v>
      </c>
      <c r="B112" s="36" t="s">
        <v>55</v>
      </c>
      <c r="C112" s="37">
        <f t="shared" si="64"/>
        <v>300</v>
      </c>
      <c r="D112" s="37">
        <f t="shared" si="65"/>
        <v>0</v>
      </c>
      <c r="E112" s="37">
        <v>0</v>
      </c>
      <c r="F112" s="37">
        <v>0</v>
      </c>
      <c r="G112" s="37">
        <v>0</v>
      </c>
      <c r="H112" s="37">
        <f t="shared" si="66"/>
        <v>300</v>
      </c>
      <c r="I112" s="37">
        <v>300</v>
      </c>
      <c r="J112" s="37">
        <v>0</v>
      </c>
      <c r="K112" s="37">
        <v>0</v>
      </c>
      <c r="L112" s="37">
        <v>0</v>
      </c>
      <c r="M112" s="37">
        <f t="shared" si="67"/>
        <v>0</v>
      </c>
      <c r="N112" s="37">
        <v>0</v>
      </c>
      <c r="O112" s="37">
        <v>0</v>
      </c>
      <c r="P112" s="37">
        <v>0</v>
      </c>
      <c r="Q112" s="37">
        <v>0</v>
      </c>
      <c r="R112" s="37">
        <f t="shared" si="68"/>
        <v>300</v>
      </c>
      <c r="S112" s="37">
        <f t="shared" si="69"/>
        <v>300</v>
      </c>
      <c r="T112" s="37">
        <f t="shared" si="69"/>
        <v>0</v>
      </c>
      <c r="U112" s="37">
        <f t="shared" si="69"/>
        <v>0</v>
      </c>
      <c r="V112" s="37">
        <f t="shared" si="70"/>
        <v>0</v>
      </c>
      <c r="W112" s="38">
        <f t="shared" si="61"/>
        <v>0</v>
      </c>
      <c r="X112" s="38">
        <f t="shared" si="62"/>
        <v>0</v>
      </c>
      <c r="Y112" s="38"/>
      <c r="Z112" s="38"/>
      <c r="AA112" s="38"/>
    </row>
    <row r="113" spans="1:27" ht="15.75" hidden="1" customHeight="1">
      <c r="A113" s="35" t="s">
        <v>45</v>
      </c>
      <c r="B113" s="36" t="s">
        <v>56</v>
      </c>
      <c r="C113" s="37">
        <f t="shared" si="64"/>
        <v>300</v>
      </c>
      <c r="D113" s="37">
        <f t="shared" si="65"/>
        <v>0</v>
      </c>
      <c r="E113" s="37">
        <v>0</v>
      </c>
      <c r="F113" s="37">
        <v>0</v>
      </c>
      <c r="G113" s="37">
        <v>0</v>
      </c>
      <c r="H113" s="37">
        <f t="shared" si="66"/>
        <v>300</v>
      </c>
      <c r="I113" s="37">
        <v>300</v>
      </c>
      <c r="J113" s="37">
        <v>0</v>
      </c>
      <c r="K113" s="37">
        <v>0</v>
      </c>
      <c r="L113" s="37">
        <v>0</v>
      </c>
      <c r="M113" s="37">
        <f t="shared" si="67"/>
        <v>0</v>
      </c>
      <c r="N113" s="37">
        <v>0</v>
      </c>
      <c r="O113" s="37">
        <v>0</v>
      </c>
      <c r="P113" s="37">
        <v>0</v>
      </c>
      <c r="Q113" s="37">
        <v>0</v>
      </c>
      <c r="R113" s="37">
        <f t="shared" si="68"/>
        <v>300</v>
      </c>
      <c r="S113" s="37">
        <f t="shared" si="69"/>
        <v>300</v>
      </c>
      <c r="T113" s="37">
        <f t="shared" si="69"/>
        <v>0</v>
      </c>
      <c r="U113" s="37">
        <f t="shared" si="69"/>
        <v>0</v>
      </c>
      <c r="V113" s="37">
        <f t="shared" si="70"/>
        <v>0</v>
      </c>
      <c r="W113" s="38">
        <f t="shared" si="61"/>
        <v>0</v>
      </c>
      <c r="X113" s="38">
        <f t="shared" si="62"/>
        <v>0</v>
      </c>
      <c r="Y113" s="38"/>
      <c r="Z113" s="38"/>
      <c r="AA113" s="38"/>
    </row>
    <row r="114" spans="1:27" ht="15.75" hidden="1" customHeight="1">
      <c r="A114" s="35" t="s">
        <v>45</v>
      </c>
      <c r="B114" s="36" t="s">
        <v>57</v>
      </c>
      <c r="C114" s="37">
        <f t="shared" si="64"/>
        <v>0</v>
      </c>
      <c r="D114" s="37">
        <f t="shared" si="65"/>
        <v>0</v>
      </c>
      <c r="E114" s="37">
        <v>0</v>
      </c>
      <c r="F114" s="37">
        <v>0</v>
      </c>
      <c r="G114" s="37">
        <v>0</v>
      </c>
      <c r="H114" s="37">
        <f t="shared" si="66"/>
        <v>0</v>
      </c>
      <c r="I114" s="37">
        <v>0</v>
      </c>
      <c r="J114" s="37">
        <v>0</v>
      </c>
      <c r="K114" s="37">
        <v>0</v>
      </c>
      <c r="L114" s="37">
        <v>0</v>
      </c>
      <c r="M114" s="37">
        <f t="shared" si="67"/>
        <v>0</v>
      </c>
      <c r="N114" s="37">
        <v>0</v>
      </c>
      <c r="O114" s="37">
        <v>0</v>
      </c>
      <c r="P114" s="37">
        <v>0</v>
      </c>
      <c r="Q114" s="37">
        <v>0</v>
      </c>
      <c r="R114" s="37">
        <f t="shared" si="68"/>
        <v>0</v>
      </c>
      <c r="S114" s="37">
        <f t="shared" si="69"/>
        <v>0</v>
      </c>
      <c r="T114" s="37">
        <f t="shared" si="69"/>
        <v>0</v>
      </c>
      <c r="U114" s="37">
        <f t="shared" si="69"/>
        <v>0</v>
      </c>
      <c r="V114" s="37">
        <f t="shared" si="70"/>
        <v>0</v>
      </c>
      <c r="W114" s="38"/>
      <c r="X114" s="38"/>
      <c r="Y114" s="38"/>
      <c r="Z114" s="38"/>
      <c r="AA114" s="38"/>
    </row>
    <row r="115" spans="1:27" ht="20.25" hidden="1">
      <c r="A115" s="35" t="s">
        <v>45</v>
      </c>
      <c r="B115" s="36" t="s">
        <v>58</v>
      </c>
      <c r="C115" s="37">
        <f t="shared" si="64"/>
        <v>161</v>
      </c>
      <c r="D115" s="37">
        <f t="shared" si="65"/>
        <v>0</v>
      </c>
      <c r="E115" s="37">
        <v>0</v>
      </c>
      <c r="F115" s="37">
        <v>0</v>
      </c>
      <c r="G115" s="37">
        <v>0</v>
      </c>
      <c r="H115" s="37">
        <f t="shared" si="66"/>
        <v>161</v>
      </c>
      <c r="I115" s="37">
        <v>161</v>
      </c>
      <c r="J115" s="37">
        <v>0</v>
      </c>
      <c r="K115" s="37">
        <v>0</v>
      </c>
      <c r="L115" s="37">
        <v>0</v>
      </c>
      <c r="M115" s="37">
        <f t="shared" si="67"/>
        <v>44</v>
      </c>
      <c r="N115" s="37">
        <v>44</v>
      </c>
      <c r="O115" s="37">
        <v>0</v>
      </c>
      <c r="P115" s="37">
        <v>0</v>
      </c>
      <c r="Q115" s="37">
        <v>0</v>
      </c>
      <c r="R115" s="37">
        <f t="shared" si="68"/>
        <v>117</v>
      </c>
      <c r="S115" s="37">
        <f t="shared" si="69"/>
        <v>117</v>
      </c>
      <c r="T115" s="37">
        <f t="shared" si="69"/>
        <v>0</v>
      </c>
      <c r="U115" s="37">
        <f t="shared" si="69"/>
        <v>0</v>
      </c>
      <c r="V115" s="37">
        <f t="shared" si="70"/>
        <v>0</v>
      </c>
      <c r="W115" s="38">
        <f t="shared" si="61"/>
        <v>0.27329192546583853</v>
      </c>
      <c r="X115" s="38">
        <f t="shared" si="62"/>
        <v>0.27329192546583853</v>
      </c>
      <c r="Y115" s="38"/>
      <c r="Z115" s="38"/>
      <c r="AA115" s="38"/>
    </row>
    <row r="116" spans="1:27" ht="18.75" hidden="1" customHeight="1">
      <c r="A116" s="35" t="s">
        <v>45</v>
      </c>
      <c r="B116" s="36" t="s">
        <v>59</v>
      </c>
      <c r="C116" s="37">
        <f t="shared" si="64"/>
        <v>936</v>
      </c>
      <c r="D116" s="37">
        <f t="shared" si="65"/>
        <v>0</v>
      </c>
      <c r="E116" s="37">
        <v>0</v>
      </c>
      <c r="F116" s="37">
        <v>0</v>
      </c>
      <c r="G116" s="37">
        <v>0</v>
      </c>
      <c r="H116" s="37">
        <f t="shared" si="66"/>
        <v>936</v>
      </c>
      <c r="I116" s="37">
        <v>936</v>
      </c>
      <c r="J116" s="37">
        <v>0</v>
      </c>
      <c r="K116" s="37">
        <v>0</v>
      </c>
      <c r="L116" s="37">
        <v>0</v>
      </c>
      <c r="M116" s="37">
        <f t="shared" si="67"/>
        <v>30</v>
      </c>
      <c r="N116" s="37">
        <v>30</v>
      </c>
      <c r="O116" s="37">
        <v>0</v>
      </c>
      <c r="P116" s="37">
        <v>0</v>
      </c>
      <c r="Q116" s="37">
        <v>0</v>
      </c>
      <c r="R116" s="37">
        <f t="shared" si="68"/>
        <v>906</v>
      </c>
      <c r="S116" s="37">
        <f t="shared" si="69"/>
        <v>906</v>
      </c>
      <c r="T116" s="37">
        <f t="shared" si="69"/>
        <v>0</v>
      </c>
      <c r="U116" s="37">
        <f t="shared" si="69"/>
        <v>0</v>
      </c>
      <c r="V116" s="37">
        <f t="shared" si="70"/>
        <v>0</v>
      </c>
      <c r="W116" s="38">
        <f t="shared" si="61"/>
        <v>3.2051282051282048E-2</v>
      </c>
      <c r="X116" s="38">
        <f t="shared" si="62"/>
        <v>3.2051282051282048E-2</v>
      </c>
      <c r="Y116" s="38"/>
      <c r="Z116" s="38"/>
      <c r="AA116" s="38"/>
    </row>
    <row r="117" spans="1:27" ht="22.5" hidden="1" customHeight="1">
      <c r="A117" s="35" t="s">
        <v>45</v>
      </c>
      <c r="B117" s="36" t="s">
        <v>60</v>
      </c>
      <c r="C117" s="37">
        <f t="shared" si="64"/>
        <v>0</v>
      </c>
      <c r="D117" s="37">
        <f t="shared" si="65"/>
        <v>0</v>
      </c>
      <c r="E117" s="37">
        <v>0</v>
      </c>
      <c r="F117" s="37">
        <v>0</v>
      </c>
      <c r="G117" s="37">
        <v>0</v>
      </c>
      <c r="H117" s="37">
        <f t="shared" si="66"/>
        <v>0</v>
      </c>
      <c r="I117" s="37">
        <v>0</v>
      </c>
      <c r="J117" s="37">
        <v>0</v>
      </c>
      <c r="K117" s="37">
        <v>0</v>
      </c>
      <c r="L117" s="37">
        <v>0</v>
      </c>
      <c r="M117" s="37">
        <f t="shared" si="67"/>
        <v>0</v>
      </c>
      <c r="N117" s="37">
        <v>0</v>
      </c>
      <c r="O117" s="37">
        <v>0</v>
      </c>
      <c r="P117" s="37">
        <v>0</v>
      </c>
      <c r="Q117" s="37">
        <v>0</v>
      </c>
      <c r="R117" s="37">
        <f t="shared" si="68"/>
        <v>0</v>
      </c>
      <c r="S117" s="37">
        <f t="shared" si="69"/>
        <v>0</v>
      </c>
      <c r="T117" s="37">
        <f t="shared" si="69"/>
        <v>0</v>
      </c>
      <c r="U117" s="37">
        <f t="shared" si="69"/>
        <v>0</v>
      </c>
      <c r="V117" s="37">
        <f t="shared" si="70"/>
        <v>0</v>
      </c>
      <c r="W117" s="38"/>
      <c r="X117" s="38"/>
      <c r="Y117" s="38"/>
      <c r="Z117" s="38"/>
      <c r="AA117" s="38"/>
    </row>
    <row r="118" spans="1:27" s="12" customFormat="1" ht="15.75" customHeight="1">
      <c r="A118" s="31" t="s">
        <v>69</v>
      </c>
      <c r="B118" s="32" t="s">
        <v>70</v>
      </c>
      <c r="C118" s="33">
        <f>+C119+C120</f>
        <v>51430</v>
      </c>
      <c r="D118" s="33">
        <f t="shared" ref="D118:V118" si="71">+D119+D120</f>
        <v>154</v>
      </c>
      <c r="E118" s="33">
        <f t="shared" si="71"/>
        <v>154</v>
      </c>
      <c r="F118" s="33">
        <f t="shared" si="71"/>
        <v>0</v>
      </c>
      <c r="G118" s="33">
        <f t="shared" si="71"/>
        <v>0</v>
      </c>
      <c r="H118" s="33">
        <f t="shared" si="71"/>
        <v>51276</v>
      </c>
      <c r="I118" s="33">
        <f t="shared" si="71"/>
        <v>30161</v>
      </c>
      <c r="J118" s="33">
        <f t="shared" si="71"/>
        <v>350</v>
      </c>
      <c r="K118" s="33">
        <f t="shared" si="71"/>
        <v>7228</v>
      </c>
      <c r="L118" s="33">
        <f t="shared" si="71"/>
        <v>13537</v>
      </c>
      <c r="M118" s="33">
        <f t="shared" si="71"/>
        <v>11457.226999999999</v>
      </c>
      <c r="N118" s="33">
        <f t="shared" si="71"/>
        <v>5026.7569999999996</v>
      </c>
      <c r="O118" s="33">
        <f t="shared" si="71"/>
        <v>0</v>
      </c>
      <c r="P118" s="33">
        <f t="shared" si="71"/>
        <v>1987.47</v>
      </c>
      <c r="Q118" s="33">
        <f t="shared" si="71"/>
        <v>4443</v>
      </c>
      <c r="R118" s="33">
        <f t="shared" si="71"/>
        <v>39972.773000000001</v>
      </c>
      <c r="S118" s="33">
        <f t="shared" si="71"/>
        <v>25288.243000000002</v>
      </c>
      <c r="T118" s="33">
        <f t="shared" si="71"/>
        <v>350</v>
      </c>
      <c r="U118" s="33">
        <f t="shared" si="71"/>
        <v>5240.5300000000007</v>
      </c>
      <c r="V118" s="33">
        <f t="shared" si="71"/>
        <v>9094</v>
      </c>
      <c r="W118" s="34">
        <f>M118/C118</f>
        <v>0.22277322574372932</v>
      </c>
      <c r="X118" s="34">
        <f>N118/(E118+I118)</f>
        <v>0.16581748309417779</v>
      </c>
      <c r="Y118" s="34">
        <f>O118/(F118+J118)</f>
        <v>0</v>
      </c>
      <c r="Z118" s="34">
        <f>P118/(G118+K118)</f>
        <v>0.27496817930271167</v>
      </c>
      <c r="AA118" s="34">
        <f>Q118/L118</f>
        <v>0.32821156829430448</v>
      </c>
    </row>
    <row r="119" spans="1:27" ht="18.75" customHeight="1">
      <c r="A119" s="35" t="s">
        <v>42</v>
      </c>
      <c r="B119" s="36" t="s">
        <v>43</v>
      </c>
      <c r="C119" s="37">
        <f>+D119+H119</f>
        <v>31664</v>
      </c>
      <c r="D119" s="37">
        <f>SUM(E119:G119)</f>
        <v>154</v>
      </c>
      <c r="E119" s="37">
        <v>154</v>
      </c>
      <c r="F119" s="37">
        <v>0</v>
      </c>
      <c r="G119" s="37">
        <v>0</v>
      </c>
      <c r="H119" s="37">
        <f>SUM(I119:L119)</f>
        <v>31510</v>
      </c>
      <c r="I119" s="37">
        <v>11240</v>
      </c>
      <c r="J119" s="37">
        <v>350</v>
      </c>
      <c r="K119" s="37">
        <v>6383</v>
      </c>
      <c r="L119" s="37">
        <v>13537</v>
      </c>
      <c r="M119" s="37">
        <f>SUM(N119:Q119)</f>
        <v>9903.89</v>
      </c>
      <c r="N119" s="37">
        <v>3497.58</v>
      </c>
      <c r="O119" s="37">
        <v>0</v>
      </c>
      <c r="P119" s="37">
        <v>1963.31</v>
      </c>
      <c r="Q119" s="37">
        <v>4443</v>
      </c>
      <c r="R119" s="37">
        <f>SUM(S119:V119)</f>
        <v>21760.11</v>
      </c>
      <c r="S119" s="37">
        <f>(E119+I119)-N119</f>
        <v>7896.42</v>
      </c>
      <c r="T119" s="37">
        <f>(F119+J119)-O119</f>
        <v>350</v>
      </c>
      <c r="U119" s="37">
        <f>(G119+K119)-P119</f>
        <v>4419.6900000000005</v>
      </c>
      <c r="V119" s="37">
        <f>L119-Q119</f>
        <v>9094</v>
      </c>
      <c r="W119" s="38">
        <f t="shared" ref="W119:W134" si="72">M119/C119</f>
        <v>0.31278076048509346</v>
      </c>
      <c r="X119" s="38">
        <f t="shared" ref="X119:X134" si="73">N119/(E119+I119)</f>
        <v>0.30696682464454977</v>
      </c>
      <c r="Y119" s="38">
        <f>O119/(F119+J119)</f>
        <v>0</v>
      </c>
      <c r="Z119" s="38">
        <f t="shared" ref="Z119:Z134" si="74">P119/(G119+K119)</f>
        <v>0.30758420805263981</v>
      </c>
      <c r="AA119" s="38">
        <f>Q119/L119</f>
        <v>0.32821156829430448</v>
      </c>
    </row>
    <row r="120" spans="1:27" ht="15.75" customHeight="1">
      <c r="A120" s="35" t="s">
        <v>42</v>
      </c>
      <c r="B120" s="36" t="s">
        <v>44</v>
      </c>
      <c r="C120" s="37">
        <f t="shared" ref="C120:V120" si="75">SUM(C121:C135)</f>
        <v>19766</v>
      </c>
      <c r="D120" s="37">
        <f t="shared" si="75"/>
        <v>0</v>
      </c>
      <c r="E120" s="37">
        <f t="shared" si="75"/>
        <v>0</v>
      </c>
      <c r="F120" s="37">
        <f t="shared" si="75"/>
        <v>0</v>
      </c>
      <c r="G120" s="37">
        <f t="shared" si="75"/>
        <v>0</v>
      </c>
      <c r="H120" s="37">
        <f t="shared" si="75"/>
        <v>19766</v>
      </c>
      <c r="I120" s="37">
        <f t="shared" si="75"/>
        <v>18921</v>
      </c>
      <c r="J120" s="37">
        <f t="shared" si="75"/>
        <v>0</v>
      </c>
      <c r="K120" s="37">
        <f t="shared" si="75"/>
        <v>845</v>
      </c>
      <c r="L120" s="37">
        <f t="shared" si="75"/>
        <v>0</v>
      </c>
      <c r="M120" s="37">
        <f t="shared" si="75"/>
        <v>1553.337</v>
      </c>
      <c r="N120" s="37">
        <f t="shared" si="75"/>
        <v>1529.1770000000001</v>
      </c>
      <c r="O120" s="37">
        <f t="shared" si="75"/>
        <v>0</v>
      </c>
      <c r="P120" s="37">
        <f t="shared" si="75"/>
        <v>24.16</v>
      </c>
      <c r="Q120" s="37">
        <f t="shared" si="75"/>
        <v>0</v>
      </c>
      <c r="R120" s="37">
        <f t="shared" si="75"/>
        <v>18212.663</v>
      </c>
      <c r="S120" s="37">
        <f t="shared" si="75"/>
        <v>17391.823</v>
      </c>
      <c r="T120" s="37">
        <f t="shared" si="75"/>
        <v>0</v>
      </c>
      <c r="U120" s="37">
        <f t="shared" si="75"/>
        <v>820.84</v>
      </c>
      <c r="V120" s="37">
        <f t="shared" si="75"/>
        <v>0</v>
      </c>
      <c r="W120" s="38">
        <f t="shared" si="72"/>
        <v>7.8586309824951933E-2</v>
      </c>
      <c r="X120" s="38">
        <f t="shared" si="73"/>
        <v>8.0819037048781781E-2</v>
      </c>
      <c r="Y120" s="38"/>
      <c r="Z120" s="38">
        <f t="shared" si="74"/>
        <v>2.859171597633136E-2</v>
      </c>
      <c r="AA120" s="38"/>
    </row>
    <row r="121" spans="1:27" ht="15.75" hidden="1" customHeight="1">
      <c r="A121" s="35" t="s">
        <v>45</v>
      </c>
      <c r="B121" s="36" t="s">
        <v>46</v>
      </c>
      <c r="C121" s="37">
        <f t="shared" ref="C121:C135" si="76">+D121+H121</f>
        <v>4590</v>
      </c>
      <c r="D121" s="37">
        <f t="shared" ref="D121:D135" si="77">SUM(E121:G121)</f>
        <v>0</v>
      </c>
      <c r="E121" s="37">
        <v>0</v>
      </c>
      <c r="F121" s="37">
        <v>0</v>
      </c>
      <c r="G121" s="37">
        <v>0</v>
      </c>
      <c r="H121" s="37">
        <f t="shared" ref="H121:H135" si="78">SUM(I121:L121)</f>
        <v>4590</v>
      </c>
      <c r="I121" s="37">
        <v>4590</v>
      </c>
      <c r="J121" s="37">
        <v>0</v>
      </c>
      <c r="K121" s="37">
        <v>0</v>
      </c>
      <c r="L121" s="37">
        <v>0</v>
      </c>
      <c r="M121" s="37">
        <f t="shared" ref="M121:M135" si="79">SUM(N121:Q121)</f>
        <v>768.85699999999997</v>
      </c>
      <c r="N121" s="37">
        <v>768.85699999999997</v>
      </c>
      <c r="O121" s="37">
        <v>0</v>
      </c>
      <c r="P121" s="37">
        <v>0</v>
      </c>
      <c r="Q121" s="37">
        <v>0</v>
      </c>
      <c r="R121" s="37">
        <f t="shared" ref="R121:R135" si="80">SUM(S121:V121)</f>
        <v>3821.143</v>
      </c>
      <c r="S121" s="37">
        <f t="shared" ref="S121:U135" si="81">(E121+I121)-N121</f>
        <v>3821.143</v>
      </c>
      <c r="T121" s="37">
        <f t="shared" si="81"/>
        <v>0</v>
      </c>
      <c r="U121" s="37">
        <f t="shared" si="81"/>
        <v>0</v>
      </c>
      <c r="V121" s="37">
        <f t="shared" ref="V121:V135" si="82">L121-Q121</f>
        <v>0</v>
      </c>
      <c r="W121" s="38">
        <f t="shared" si="72"/>
        <v>0.1675069716775599</v>
      </c>
      <c r="X121" s="38">
        <f t="shared" si="73"/>
        <v>0.1675069716775599</v>
      </c>
      <c r="Y121" s="38"/>
      <c r="Z121" s="38"/>
      <c r="AA121" s="38"/>
    </row>
    <row r="122" spans="1:27" ht="15.75" hidden="1" customHeight="1">
      <c r="A122" s="35" t="s">
        <v>45</v>
      </c>
      <c r="B122" s="36" t="s">
        <v>47</v>
      </c>
      <c r="C122" s="37">
        <f t="shared" si="76"/>
        <v>7050</v>
      </c>
      <c r="D122" s="37">
        <f t="shared" si="77"/>
        <v>0</v>
      </c>
      <c r="E122" s="37">
        <v>0</v>
      </c>
      <c r="F122" s="37">
        <v>0</v>
      </c>
      <c r="G122" s="37">
        <v>0</v>
      </c>
      <c r="H122" s="37">
        <f t="shared" si="78"/>
        <v>7050</v>
      </c>
      <c r="I122" s="37">
        <v>6806</v>
      </c>
      <c r="J122" s="37">
        <v>0</v>
      </c>
      <c r="K122" s="37">
        <v>244</v>
      </c>
      <c r="L122" s="37">
        <v>0</v>
      </c>
      <c r="M122" s="37">
        <f t="shared" si="79"/>
        <v>236.17000000000002</v>
      </c>
      <c r="N122" s="37">
        <v>236.17000000000002</v>
      </c>
      <c r="O122" s="37">
        <v>0</v>
      </c>
      <c r="P122" s="37">
        <v>0</v>
      </c>
      <c r="Q122" s="37">
        <v>0</v>
      </c>
      <c r="R122" s="37">
        <f t="shared" si="80"/>
        <v>6813.83</v>
      </c>
      <c r="S122" s="37">
        <f t="shared" si="81"/>
        <v>6569.83</v>
      </c>
      <c r="T122" s="37">
        <f t="shared" si="81"/>
        <v>0</v>
      </c>
      <c r="U122" s="37">
        <f t="shared" si="81"/>
        <v>244</v>
      </c>
      <c r="V122" s="37">
        <f t="shared" si="82"/>
        <v>0</v>
      </c>
      <c r="W122" s="38">
        <f t="shared" si="72"/>
        <v>3.3499290780141848E-2</v>
      </c>
      <c r="X122" s="38">
        <f t="shared" si="73"/>
        <v>3.4700264472524243E-2</v>
      </c>
      <c r="Y122" s="38"/>
      <c r="Z122" s="38">
        <f t="shared" si="74"/>
        <v>0</v>
      </c>
      <c r="AA122" s="38"/>
    </row>
    <row r="123" spans="1:27" ht="15.75" hidden="1" customHeight="1">
      <c r="A123" s="35" t="s">
        <v>45</v>
      </c>
      <c r="B123" s="36" t="s">
        <v>48</v>
      </c>
      <c r="C123" s="37">
        <f t="shared" si="76"/>
        <v>410</v>
      </c>
      <c r="D123" s="37">
        <f t="shared" si="77"/>
        <v>0</v>
      </c>
      <c r="E123" s="37">
        <v>0</v>
      </c>
      <c r="F123" s="37">
        <v>0</v>
      </c>
      <c r="G123" s="37">
        <v>0</v>
      </c>
      <c r="H123" s="37">
        <f t="shared" si="78"/>
        <v>410</v>
      </c>
      <c r="I123" s="37">
        <v>405</v>
      </c>
      <c r="J123" s="37">
        <v>0</v>
      </c>
      <c r="K123" s="37">
        <v>5</v>
      </c>
      <c r="L123" s="37">
        <v>0</v>
      </c>
      <c r="M123" s="37">
        <f t="shared" si="79"/>
        <v>0</v>
      </c>
      <c r="N123" s="37">
        <v>0</v>
      </c>
      <c r="O123" s="37">
        <v>0</v>
      </c>
      <c r="P123" s="37">
        <v>0</v>
      </c>
      <c r="Q123" s="37">
        <v>0</v>
      </c>
      <c r="R123" s="37">
        <f t="shared" si="80"/>
        <v>410</v>
      </c>
      <c r="S123" s="37">
        <f t="shared" si="81"/>
        <v>405</v>
      </c>
      <c r="T123" s="37">
        <f t="shared" si="81"/>
        <v>0</v>
      </c>
      <c r="U123" s="37">
        <f t="shared" si="81"/>
        <v>5</v>
      </c>
      <c r="V123" s="37">
        <f t="shared" si="82"/>
        <v>0</v>
      </c>
      <c r="W123" s="38">
        <f t="shared" si="72"/>
        <v>0</v>
      </c>
      <c r="X123" s="38">
        <f t="shared" si="73"/>
        <v>0</v>
      </c>
      <c r="Y123" s="38"/>
      <c r="Z123" s="38">
        <f t="shared" si="74"/>
        <v>0</v>
      </c>
      <c r="AA123" s="38"/>
    </row>
    <row r="124" spans="1:27" ht="24" hidden="1" customHeight="1">
      <c r="A124" s="35" t="s">
        <v>45</v>
      </c>
      <c r="B124" s="36" t="s">
        <v>49</v>
      </c>
      <c r="C124" s="37">
        <f t="shared" si="76"/>
        <v>410</v>
      </c>
      <c r="D124" s="37">
        <f t="shared" si="77"/>
        <v>0</v>
      </c>
      <c r="E124" s="37">
        <v>0</v>
      </c>
      <c r="F124" s="37">
        <v>0</v>
      </c>
      <c r="G124" s="37">
        <v>0</v>
      </c>
      <c r="H124" s="37">
        <f t="shared" si="78"/>
        <v>410</v>
      </c>
      <c r="I124" s="37">
        <v>405</v>
      </c>
      <c r="J124" s="37">
        <v>0</v>
      </c>
      <c r="K124" s="37">
        <v>5</v>
      </c>
      <c r="L124" s="37">
        <v>0</v>
      </c>
      <c r="M124" s="37">
        <f t="shared" si="79"/>
        <v>0</v>
      </c>
      <c r="N124" s="37">
        <v>0</v>
      </c>
      <c r="O124" s="37">
        <v>0</v>
      </c>
      <c r="P124" s="37">
        <v>0</v>
      </c>
      <c r="Q124" s="37">
        <v>0</v>
      </c>
      <c r="R124" s="37">
        <f t="shared" si="80"/>
        <v>410</v>
      </c>
      <c r="S124" s="37">
        <f t="shared" si="81"/>
        <v>405</v>
      </c>
      <c r="T124" s="37">
        <f t="shared" si="81"/>
        <v>0</v>
      </c>
      <c r="U124" s="37">
        <f t="shared" si="81"/>
        <v>5</v>
      </c>
      <c r="V124" s="37">
        <f t="shared" si="82"/>
        <v>0</v>
      </c>
      <c r="W124" s="38">
        <f t="shared" si="72"/>
        <v>0</v>
      </c>
      <c r="X124" s="38">
        <f t="shared" si="73"/>
        <v>0</v>
      </c>
      <c r="Y124" s="38"/>
      <c r="Z124" s="38">
        <f t="shared" si="74"/>
        <v>0</v>
      </c>
      <c r="AA124" s="38"/>
    </row>
    <row r="125" spans="1:27" ht="25.5" hidden="1" customHeight="1">
      <c r="A125" s="35" t="s">
        <v>45</v>
      </c>
      <c r="B125" s="36" t="s">
        <v>50</v>
      </c>
      <c r="C125" s="37">
        <f t="shared" si="76"/>
        <v>200</v>
      </c>
      <c r="D125" s="37">
        <f t="shared" si="77"/>
        <v>0</v>
      </c>
      <c r="E125" s="37">
        <v>0</v>
      </c>
      <c r="F125" s="37">
        <v>0</v>
      </c>
      <c r="G125" s="37">
        <v>0</v>
      </c>
      <c r="H125" s="37">
        <f t="shared" si="78"/>
        <v>200</v>
      </c>
      <c r="I125" s="37">
        <v>200</v>
      </c>
      <c r="J125" s="37">
        <v>0</v>
      </c>
      <c r="K125" s="37">
        <v>0</v>
      </c>
      <c r="L125" s="37">
        <v>0</v>
      </c>
      <c r="M125" s="37">
        <f t="shared" si="79"/>
        <v>0</v>
      </c>
      <c r="N125" s="37">
        <v>0</v>
      </c>
      <c r="O125" s="37">
        <v>0</v>
      </c>
      <c r="P125" s="37">
        <v>0</v>
      </c>
      <c r="Q125" s="37">
        <v>0</v>
      </c>
      <c r="R125" s="37">
        <f t="shared" si="80"/>
        <v>200</v>
      </c>
      <c r="S125" s="37">
        <f t="shared" si="81"/>
        <v>200</v>
      </c>
      <c r="T125" s="37">
        <f t="shared" si="81"/>
        <v>0</v>
      </c>
      <c r="U125" s="37">
        <f t="shared" si="81"/>
        <v>0</v>
      </c>
      <c r="V125" s="37">
        <f t="shared" si="82"/>
        <v>0</v>
      </c>
      <c r="W125" s="38">
        <f t="shared" si="72"/>
        <v>0</v>
      </c>
      <c r="X125" s="38">
        <f t="shared" si="73"/>
        <v>0</v>
      </c>
      <c r="Y125" s="38"/>
      <c r="Z125" s="38"/>
      <c r="AA125" s="38"/>
    </row>
    <row r="126" spans="1:27" ht="26.25" hidden="1" customHeight="1">
      <c r="A126" s="35" t="s">
        <v>45</v>
      </c>
      <c r="B126" s="36" t="s">
        <v>51</v>
      </c>
      <c r="C126" s="37">
        <f t="shared" si="76"/>
        <v>0</v>
      </c>
      <c r="D126" s="37">
        <f t="shared" si="77"/>
        <v>0</v>
      </c>
      <c r="E126" s="37">
        <v>0</v>
      </c>
      <c r="F126" s="37">
        <v>0</v>
      </c>
      <c r="G126" s="37">
        <v>0</v>
      </c>
      <c r="H126" s="37">
        <f t="shared" si="78"/>
        <v>0</v>
      </c>
      <c r="I126" s="37">
        <v>0</v>
      </c>
      <c r="J126" s="37">
        <v>0</v>
      </c>
      <c r="K126" s="37">
        <v>0</v>
      </c>
      <c r="L126" s="37">
        <v>0</v>
      </c>
      <c r="M126" s="37">
        <f t="shared" si="79"/>
        <v>0</v>
      </c>
      <c r="N126" s="37">
        <v>0</v>
      </c>
      <c r="O126" s="37">
        <v>0</v>
      </c>
      <c r="P126" s="37">
        <v>0</v>
      </c>
      <c r="Q126" s="37">
        <v>0</v>
      </c>
      <c r="R126" s="37">
        <f t="shared" si="80"/>
        <v>0</v>
      </c>
      <c r="S126" s="37">
        <f t="shared" si="81"/>
        <v>0</v>
      </c>
      <c r="T126" s="37">
        <f t="shared" si="81"/>
        <v>0</v>
      </c>
      <c r="U126" s="37">
        <f t="shared" si="81"/>
        <v>0</v>
      </c>
      <c r="V126" s="37">
        <f t="shared" si="82"/>
        <v>0</v>
      </c>
      <c r="W126" s="38"/>
      <c r="X126" s="38"/>
      <c r="Y126" s="38"/>
      <c r="Z126" s="38"/>
      <c r="AA126" s="38"/>
    </row>
    <row r="127" spans="1:27" ht="20.25" hidden="1" customHeight="1">
      <c r="A127" s="35" t="s">
        <v>45</v>
      </c>
      <c r="B127" s="36" t="s">
        <v>52</v>
      </c>
      <c r="C127" s="37">
        <f t="shared" si="76"/>
        <v>550</v>
      </c>
      <c r="D127" s="37">
        <f t="shared" si="77"/>
        <v>0</v>
      </c>
      <c r="E127" s="37">
        <v>0</v>
      </c>
      <c r="F127" s="37">
        <v>0</v>
      </c>
      <c r="G127" s="37">
        <v>0</v>
      </c>
      <c r="H127" s="37">
        <f t="shared" si="78"/>
        <v>550</v>
      </c>
      <c r="I127" s="37">
        <v>540</v>
      </c>
      <c r="J127" s="37">
        <v>0</v>
      </c>
      <c r="K127" s="37">
        <v>10</v>
      </c>
      <c r="L127" s="37">
        <v>0</v>
      </c>
      <c r="M127" s="37">
        <f t="shared" si="79"/>
        <v>75</v>
      </c>
      <c r="N127" s="37">
        <v>75</v>
      </c>
      <c r="O127" s="37">
        <v>0</v>
      </c>
      <c r="P127" s="37">
        <v>0</v>
      </c>
      <c r="Q127" s="37">
        <v>0</v>
      </c>
      <c r="R127" s="37">
        <f t="shared" si="80"/>
        <v>475</v>
      </c>
      <c r="S127" s="37">
        <f t="shared" si="81"/>
        <v>465</v>
      </c>
      <c r="T127" s="37">
        <f t="shared" si="81"/>
        <v>0</v>
      </c>
      <c r="U127" s="37">
        <f t="shared" si="81"/>
        <v>10</v>
      </c>
      <c r="V127" s="37">
        <f t="shared" si="82"/>
        <v>0</v>
      </c>
      <c r="W127" s="38">
        <f t="shared" si="72"/>
        <v>0.13636363636363635</v>
      </c>
      <c r="X127" s="38">
        <f t="shared" si="73"/>
        <v>0.1388888888888889</v>
      </c>
      <c r="Y127" s="38"/>
      <c r="Z127" s="38">
        <f t="shared" si="74"/>
        <v>0</v>
      </c>
      <c r="AA127" s="38"/>
    </row>
    <row r="128" spans="1:27" ht="15.75" hidden="1" customHeight="1">
      <c r="A128" s="35" t="s">
        <v>45</v>
      </c>
      <c r="B128" s="36" t="s">
        <v>53</v>
      </c>
      <c r="C128" s="37">
        <f t="shared" si="76"/>
        <v>3277</v>
      </c>
      <c r="D128" s="37">
        <f t="shared" si="77"/>
        <v>0</v>
      </c>
      <c r="E128" s="37">
        <v>0</v>
      </c>
      <c r="F128" s="37">
        <v>0</v>
      </c>
      <c r="G128" s="37">
        <v>0</v>
      </c>
      <c r="H128" s="37">
        <f t="shared" si="78"/>
        <v>3277</v>
      </c>
      <c r="I128" s="37">
        <v>3129</v>
      </c>
      <c r="J128" s="37">
        <v>0</v>
      </c>
      <c r="K128" s="37">
        <v>148</v>
      </c>
      <c r="L128" s="37">
        <v>0</v>
      </c>
      <c r="M128" s="37">
        <f t="shared" si="79"/>
        <v>224.31</v>
      </c>
      <c r="N128" s="37">
        <v>200.15</v>
      </c>
      <c r="O128" s="37">
        <v>0</v>
      </c>
      <c r="P128" s="37">
        <v>24.16</v>
      </c>
      <c r="Q128" s="37">
        <v>0</v>
      </c>
      <c r="R128" s="37">
        <f t="shared" si="80"/>
        <v>3052.69</v>
      </c>
      <c r="S128" s="37">
        <f t="shared" si="81"/>
        <v>2928.85</v>
      </c>
      <c r="T128" s="37">
        <f t="shared" si="81"/>
        <v>0</v>
      </c>
      <c r="U128" s="37">
        <f t="shared" si="81"/>
        <v>123.84</v>
      </c>
      <c r="V128" s="37">
        <f t="shared" si="82"/>
        <v>0</v>
      </c>
      <c r="W128" s="38">
        <f t="shared" si="72"/>
        <v>6.844980164784864E-2</v>
      </c>
      <c r="X128" s="38">
        <f t="shared" si="73"/>
        <v>6.3966123362096519E-2</v>
      </c>
      <c r="Y128" s="38"/>
      <c r="Z128" s="38">
        <f t="shared" si="74"/>
        <v>0.16324324324324324</v>
      </c>
      <c r="AA128" s="38"/>
    </row>
    <row r="129" spans="1:27" ht="15.75" hidden="1" customHeight="1">
      <c r="A129" s="35" t="s">
        <v>45</v>
      </c>
      <c r="B129" s="36" t="s">
        <v>54</v>
      </c>
      <c r="C129" s="37">
        <f t="shared" si="76"/>
        <v>1213</v>
      </c>
      <c r="D129" s="37">
        <f t="shared" si="77"/>
        <v>0</v>
      </c>
      <c r="E129" s="37">
        <v>0</v>
      </c>
      <c r="F129" s="37">
        <v>0</v>
      </c>
      <c r="G129" s="37">
        <v>0</v>
      </c>
      <c r="H129" s="37">
        <f t="shared" si="78"/>
        <v>1213</v>
      </c>
      <c r="I129" s="37">
        <v>866</v>
      </c>
      <c r="J129" s="37">
        <v>0</v>
      </c>
      <c r="K129" s="37">
        <v>347</v>
      </c>
      <c r="L129" s="37">
        <v>0</v>
      </c>
      <c r="M129" s="37">
        <f t="shared" si="79"/>
        <v>199</v>
      </c>
      <c r="N129" s="37">
        <v>199</v>
      </c>
      <c r="O129" s="37">
        <v>0</v>
      </c>
      <c r="P129" s="37">
        <v>0</v>
      </c>
      <c r="Q129" s="37">
        <v>0</v>
      </c>
      <c r="R129" s="37">
        <f t="shared" si="80"/>
        <v>1014</v>
      </c>
      <c r="S129" s="37">
        <f t="shared" si="81"/>
        <v>667</v>
      </c>
      <c r="T129" s="37">
        <f t="shared" si="81"/>
        <v>0</v>
      </c>
      <c r="U129" s="37">
        <f t="shared" si="81"/>
        <v>347</v>
      </c>
      <c r="V129" s="37">
        <f t="shared" si="82"/>
        <v>0</v>
      </c>
      <c r="W129" s="38">
        <f t="shared" si="72"/>
        <v>0.16405605935696621</v>
      </c>
      <c r="X129" s="38">
        <f t="shared" si="73"/>
        <v>0.22979214780600463</v>
      </c>
      <c r="Y129" s="38"/>
      <c r="Z129" s="38">
        <f t="shared" si="74"/>
        <v>0</v>
      </c>
      <c r="AA129" s="38"/>
    </row>
    <row r="130" spans="1:27" ht="15.75" hidden="1" customHeight="1">
      <c r="A130" s="35" t="s">
        <v>45</v>
      </c>
      <c r="B130" s="36" t="s">
        <v>55</v>
      </c>
      <c r="C130" s="37">
        <f t="shared" si="76"/>
        <v>335</v>
      </c>
      <c r="D130" s="37">
        <f t="shared" si="77"/>
        <v>0</v>
      </c>
      <c r="E130" s="37">
        <v>0</v>
      </c>
      <c r="F130" s="37">
        <v>0</v>
      </c>
      <c r="G130" s="37">
        <v>0</v>
      </c>
      <c r="H130" s="37">
        <f t="shared" si="78"/>
        <v>335</v>
      </c>
      <c r="I130" s="37">
        <v>300</v>
      </c>
      <c r="J130" s="37">
        <v>0</v>
      </c>
      <c r="K130" s="37">
        <v>35</v>
      </c>
      <c r="L130" s="37">
        <v>0</v>
      </c>
      <c r="M130" s="37">
        <f t="shared" si="79"/>
        <v>0</v>
      </c>
      <c r="N130" s="37">
        <v>0</v>
      </c>
      <c r="O130" s="37">
        <v>0</v>
      </c>
      <c r="P130" s="37">
        <v>0</v>
      </c>
      <c r="Q130" s="37">
        <v>0</v>
      </c>
      <c r="R130" s="37">
        <f t="shared" si="80"/>
        <v>335</v>
      </c>
      <c r="S130" s="37">
        <f t="shared" si="81"/>
        <v>300</v>
      </c>
      <c r="T130" s="37">
        <f t="shared" si="81"/>
        <v>0</v>
      </c>
      <c r="U130" s="37">
        <f t="shared" si="81"/>
        <v>35</v>
      </c>
      <c r="V130" s="37">
        <f t="shared" si="82"/>
        <v>0</v>
      </c>
      <c r="W130" s="38">
        <f t="shared" si="72"/>
        <v>0</v>
      </c>
      <c r="X130" s="38">
        <f t="shared" si="73"/>
        <v>0</v>
      </c>
      <c r="Y130" s="38"/>
      <c r="Z130" s="38">
        <f t="shared" si="74"/>
        <v>0</v>
      </c>
      <c r="AA130" s="38"/>
    </row>
    <row r="131" spans="1:27" ht="15.75" hidden="1" customHeight="1">
      <c r="A131" s="35" t="s">
        <v>45</v>
      </c>
      <c r="B131" s="36" t="s">
        <v>56</v>
      </c>
      <c r="C131" s="37">
        <f t="shared" si="76"/>
        <v>100</v>
      </c>
      <c r="D131" s="37">
        <f t="shared" si="77"/>
        <v>0</v>
      </c>
      <c r="E131" s="37">
        <v>0</v>
      </c>
      <c r="F131" s="37">
        <v>0</v>
      </c>
      <c r="G131" s="37">
        <v>0</v>
      </c>
      <c r="H131" s="37">
        <f t="shared" si="78"/>
        <v>100</v>
      </c>
      <c r="I131" s="37">
        <v>100</v>
      </c>
      <c r="J131" s="37">
        <v>0</v>
      </c>
      <c r="K131" s="37">
        <v>0</v>
      </c>
      <c r="L131" s="37">
        <v>0</v>
      </c>
      <c r="M131" s="37">
        <f t="shared" si="79"/>
        <v>0</v>
      </c>
      <c r="N131" s="37">
        <v>0</v>
      </c>
      <c r="O131" s="37">
        <v>0</v>
      </c>
      <c r="P131" s="37">
        <v>0</v>
      </c>
      <c r="Q131" s="37">
        <v>0</v>
      </c>
      <c r="R131" s="37">
        <f t="shared" si="80"/>
        <v>100</v>
      </c>
      <c r="S131" s="37">
        <f t="shared" si="81"/>
        <v>100</v>
      </c>
      <c r="T131" s="37">
        <f t="shared" si="81"/>
        <v>0</v>
      </c>
      <c r="U131" s="37">
        <f t="shared" si="81"/>
        <v>0</v>
      </c>
      <c r="V131" s="37">
        <f t="shared" si="82"/>
        <v>0</v>
      </c>
      <c r="W131" s="38">
        <f t="shared" si="72"/>
        <v>0</v>
      </c>
      <c r="X131" s="38">
        <f t="shared" si="73"/>
        <v>0</v>
      </c>
      <c r="Y131" s="38"/>
      <c r="Z131" s="38"/>
      <c r="AA131" s="38"/>
    </row>
    <row r="132" spans="1:27" ht="15.75" hidden="1" customHeight="1">
      <c r="A132" s="35" t="s">
        <v>45</v>
      </c>
      <c r="B132" s="36" t="s">
        <v>57</v>
      </c>
      <c r="C132" s="37">
        <f t="shared" si="76"/>
        <v>300</v>
      </c>
      <c r="D132" s="37">
        <f t="shared" si="77"/>
        <v>0</v>
      </c>
      <c r="E132" s="37">
        <v>0</v>
      </c>
      <c r="F132" s="37">
        <v>0</v>
      </c>
      <c r="G132" s="37">
        <v>0</v>
      </c>
      <c r="H132" s="37">
        <f t="shared" si="78"/>
        <v>300</v>
      </c>
      <c r="I132" s="37">
        <v>300</v>
      </c>
      <c r="J132" s="37">
        <v>0</v>
      </c>
      <c r="K132" s="37">
        <v>0</v>
      </c>
      <c r="L132" s="37">
        <v>0</v>
      </c>
      <c r="M132" s="37">
        <f t="shared" si="79"/>
        <v>0</v>
      </c>
      <c r="N132" s="37">
        <v>0</v>
      </c>
      <c r="O132" s="37">
        <v>0</v>
      </c>
      <c r="P132" s="37">
        <v>0</v>
      </c>
      <c r="Q132" s="37">
        <v>0</v>
      </c>
      <c r="R132" s="37">
        <f t="shared" si="80"/>
        <v>300</v>
      </c>
      <c r="S132" s="37">
        <f t="shared" si="81"/>
        <v>300</v>
      </c>
      <c r="T132" s="37">
        <f t="shared" si="81"/>
        <v>0</v>
      </c>
      <c r="U132" s="37">
        <f t="shared" si="81"/>
        <v>0</v>
      </c>
      <c r="V132" s="37">
        <f t="shared" si="82"/>
        <v>0</v>
      </c>
      <c r="W132" s="38">
        <f t="shared" si="72"/>
        <v>0</v>
      </c>
      <c r="X132" s="38">
        <f t="shared" si="73"/>
        <v>0</v>
      </c>
      <c r="Y132" s="38"/>
      <c r="Z132" s="38"/>
      <c r="AA132" s="38"/>
    </row>
    <row r="133" spans="1:27" ht="20.25" hidden="1">
      <c r="A133" s="35" t="s">
        <v>45</v>
      </c>
      <c r="B133" s="36" t="s">
        <v>58</v>
      </c>
      <c r="C133" s="37">
        <f t="shared" si="76"/>
        <v>145</v>
      </c>
      <c r="D133" s="37">
        <f t="shared" si="77"/>
        <v>0</v>
      </c>
      <c r="E133" s="37">
        <v>0</v>
      </c>
      <c r="F133" s="37">
        <v>0</v>
      </c>
      <c r="G133" s="37">
        <v>0</v>
      </c>
      <c r="H133" s="37">
        <f t="shared" si="78"/>
        <v>145</v>
      </c>
      <c r="I133" s="37">
        <v>139</v>
      </c>
      <c r="J133" s="37">
        <v>0</v>
      </c>
      <c r="K133" s="37">
        <v>6</v>
      </c>
      <c r="L133" s="37">
        <v>0</v>
      </c>
      <c r="M133" s="37">
        <f t="shared" si="79"/>
        <v>0</v>
      </c>
      <c r="N133" s="37">
        <v>0</v>
      </c>
      <c r="O133" s="37">
        <v>0</v>
      </c>
      <c r="P133" s="37">
        <v>0</v>
      </c>
      <c r="Q133" s="37">
        <v>0</v>
      </c>
      <c r="R133" s="37">
        <f t="shared" si="80"/>
        <v>145</v>
      </c>
      <c r="S133" s="37">
        <f t="shared" si="81"/>
        <v>139</v>
      </c>
      <c r="T133" s="37">
        <f t="shared" si="81"/>
        <v>0</v>
      </c>
      <c r="U133" s="37">
        <f t="shared" si="81"/>
        <v>6</v>
      </c>
      <c r="V133" s="37">
        <f t="shared" si="82"/>
        <v>0</v>
      </c>
      <c r="W133" s="38">
        <f t="shared" si="72"/>
        <v>0</v>
      </c>
      <c r="X133" s="38">
        <f t="shared" si="73"/>
        <v>0</v>
      </c>
      <c r="Y133" s="38"/>
      <c r="Z133" s="38">
        <f t="shared" si="74"/>
        <v>0</v>
      </c>
      <c r="AA133" s="38"/>
    </row>
    <row r="134" spans="1:27" ht="18.75" hidden="1" customHeight="1">
      <c r="A134" s="35" t="s">
        <v>45</v>
      </c>
      <c r="B134" s="36" t="s">
        <v>59</v>
      </c>
      <c r="C134" s="37">
        <f t="shared" si="76"/>
        <v>1186</v>
      </c>
      <c r="D134" s="37">
        <f t="shared" si="77"/>
        <v>0</v>
      </c>
      <c r="E134" s="37">
        <v>0</v>
      </c>
      <c r="F134" s="37">
        <v>0</v>
      </c>
      <c r="G134" s="37">
        <v>0</v>
      </c>
      <c r="H134" s="37">
        <f t="shared" si="78"/>
        <v>1186</v>
      </c>
      <c r="I134" s="37">
        <v>1141</v>
      </c>
      <c r="J134" s="37">
        <v>0</v>
      </c>
      <c r="K134" s="37">
        <v>45</v>
      </c>
      <c r="L134" s="37">
        <v>0</v>
      </c>
      <c r="M134" s="37">
        <f t="shared" si="79"/>
        <v>50</v>
      </c>
      <c r="N134" s="37">
        <v>50</v>
      </c>
      <c r="O134" s="37">
        <v>0</v>
      </c>
      <c r="P134" s="37">
        <v>0</v>
      </c>
      <c r="Q134" s="37">
        <v>0</v>
      </c>
      <c r="R134" s="37">
        <f t="shared" si="80"/>
        <v>1136</v>
      </c>
      <c r="S134" s="37">
        <f t="shared" si="81"/>
        <v>1091</v>
      </c>
      <c r="T134" s="37">
        <f t="shared" si="81"/>
        <v>0</v>
      </c>
      <c r="U134" s="37">
        <f t="shared" si="81"/>
        <v>45</v>
      </c>
      <c r="V134" s="37">
        <f t="shared" si="82"/>
        <v>0</v>
      </c>
      <c r="W134" s="38">
        <f t="shared" si="72"/>
        <v>4.2158516020236091E-2</v>
      </c>
      <c r="X134" s="38">
        <f t="shared" si="73"/>
        <v>4.3821209465381247E-2</v>
      </c>
      <c r="Y134" s="38"/>
      <c r="Z134" s="38">
        <f t="shared" si="74"/>
        <v>0</v>
      </c>
      <c r="AA134" s="38"/>
    </row>
    <row r="135" spans="1:27" ht="22.5" hidden="1" customHeight="1">
      <c r="A135" s="35" t="s">
        <v>45</v>
      </c>
      <c r="B135" s="36" t="s">
        <v>60</v>
      </c>
      <c r="C135" s="37">
        <f t="shared" si="76"/>
        <v>0</v>
      </c>
      <c r="D135" s="37">
        <f t="shared" si="77"/>
        <v>0</v>
      </c>
      <c r="E135" s="37">
        <v>0</v>
      </c>
      <c r="F135" s="37">
        <v>0</v>
      </c>
      <c r="G135" s="37">
        <v>0</v>
      </c>
      <c r="H135" s="37">
        <f t="shared" si="78"/>
        <v>0</v>
      </c>
      <c r="I135" s="37">
        <v>0</v>
      </c>
      <c r="J135" s="37">
        <v>0</v>
      </c>
      <c r="K135" s="37">
        <v>0</v>
      </c>
      <c r="L135" s="37">
        <v>0</v>
      </c>
      <c r="M135" s="37">
        <f t="shared" si="79"/>
        <v>0</v>
      </c>
      <c r="N135" s="37">
        <v>0</v>
      </c>
      <c r="O135" s="37">
        <v>0</v>
      </c>
      <c r="P135" s="37">
        <v>0</v>
      </c>
      <c r="Q135" s="37">
        <v>0</v>
      </c>
      <c r="R135" s="37">
        <f t="shared" si="80"/>
        <v>0</v>
      </c>
      <c r="S135" s="37">
        <f t="shared" si="81"/>
        <v>0</v>
      </c>
      <c r="T135" s="37">
        <f t="shared" si="81"/>
        <v>0</v>
      </c>
      <c r="U135" s="37">
        <f t="shared" si="81"/>
        <v>0</v>
      </c>
      <c r="V135" s="37">
        <f t="shared" si="82"/>
        <v>0</v>
      </c>
      <c r="W135" s="38"/>
      <c r="X135" s="38"/>
      <c r="Y135" s="38"/>
      <c r="Z135" s="38"/>
      <c r="AA135" s="38"/>
    </row>
    <row r="136" spans="1:27" s="12" customFormat="1" ht="15.75" customHeight="1">
      <c r="A136" s="31" t="s">
        <v>71</v>
      </c>
      <c r="B136" s="32" t="s">
        <v>72</v>
      </c>
      <c r="C136" s="33">
        <f>+C137+C138</f>
        <v>28653</v>
      </c>
      <c r="D136" s="33">
        <f t="shared" ref="D136:V136" si="83">+D137+D138</f>
        <v>198</v>
      </c>
      <c r="E136" s="33">
        <f t="shared" si="83"/>
        <v>198</v>
      </c>
      <c r="F136" s="33">
        <f t="shared" si="83"/>
        <v>0</v>
      </c>
      <c r="G136" s="33">
        <f t="shared" si="83"/>
        <v>0</v>
      </c>
      <c r="H136" s="33">
        <f t="shared" si="83"/>
        <v>28455</v>
      </c>
      <c r="I136" s="33">
        <f t="shared" si="83"/>
        <v>17095</v>
      </c>
      <c r="J136" s="33">
        <f t="shared" si="83"/>
        <v>0</v>
      </c>
      <c r="K136" s="33">
        <f t="shared" si="83"/>
        <v>0</v>
      </c>
      <c r="L136" s="33">
        <f t="shared" si="83"/>
        <v>11360</v>
      </c>
      <c r="M136" s="33">
        <f t="shared" si="83"/>
        <v>11022.74</v>
      </c>
      <c r="N136" s="33">
        <f t="shared" si="83"/>
        <v>5975.74</v>
      </c>
      <c r="O136" s="33">
        <f t="shared" si="83"/>
        <v>0</v>
      </c>
      <c r="P136" s="33">
        <f t="shared" si="83"/>
        <v>0</v>
      </c>
      <c r="Q136" s="33">
        <f t="shared" si="83"/>
        <v>5047</v>
      </c>
      <c r="R136" s="33">
        <f t="shared" si="83"/>
        <v>17630.260000000002</v>
      </c>
      <c r="S136" s="33">
        <f t="shared" si="83"/>
        <v>11317.26</v>
      </c>
      <c r="T136" s="33">
        <f t="shared" si="83"/>
        <v>0</v>
      </c>
      <c r="U136" s="33">
        <f t="shared" si="83"/>
        <v>0</v>
      </c>
      <c r="V136" s="33">
        <f t="shared" si="83"/>
        <v>6313</v>
      </c>
      <c r="W136" s="34">
        <f>M136/C136</f>
        <v>0.38469758838516038</v>
      </c>
      <c r="X136" s="34">
        <f>N136/(E136+I136)</f>
        <v>0.34555831839472617</v>
      </c>
      <c r="Y136" s="34"/>
      <c r="Z136" s="34"/>
      <c r="AA136" s="34">
        <f>Q136/L136</f>
        <v>0.44427816901408451</v>
      </c>
    </row>
    <row r="137" spans="1:27" ht="18.75" customHeight="1">
      <c r="A137" s="35" t="s">
        <v>42</v>
      </c>
      <c r="B137" s="36" t="s">
        <v>43</v>
      </c>
      <c r="C137" s="37">
        <f>+D137+H137</f>
        <v>18798</v>
      </c>
      <c r="D137" s="37">
        <f>SUM(E137:G137)</f>
        <v>198</v>
      </c>
      <c r="E137" s="37">
        <v>198</v>
      </c>
      <c r="F137" s="37">
        <v>0</v>
      </c>
      <c r="G137" s="37">
        <v>0</v>
      </c>
      <c r="H137" s="37">
        <f>SUM(I137:L137)</f>
        <v>18600</v>
      </c>
      <c r="I137" s="37">
        <v>7240</v>
      </c>
      <c r="J137" s="37">
        <v>0</v>
      </c>
      <c r="K137" s="37">
        <v>0</v>
      </c>
      <c r="L137" s="37">
        <v>11360</v>
      </c>
      <c r="M137" s="37">
        <f>SUM(N137:Q137)</f>
        <v>8776</v>
      </c>
      <c r="N137" s="37">
        <v>3729</v>
      </c>
      <c r="O137" s="37">
        <v>0</v>
      </c>
      <c r="P137" s="37">
        <v>0</v>
      </c>
      <c r="Q137" s="37">
        <v>5047</v>
      </c>
      <c r="R137" s="37">
        <f>SUM(S137:V137)</f>
        <v>10022</v>
      </c>
      <c r="S137" s="37">
        <f>(E137+I137)-N137</f>
        <v>3709</v>
      </c>
      <c r="T137" s="37">
        <f>(F137+J137)-O137</f>
        <v>0</v>
      </c>
      <c r="U137" s="37">
        <f>(G137+K137)-P137</f>
        <v>0</v>
      </c>
      <c r="V137" s="37">
        <f>L137-Q137</f>
        <v>6313</v>
      </c>
      <c r="W137" s="38">
        <f t="shared" ref="W137:W153" si="84">M137/C137</f>
        <v>0.46685817640174487</v>
      </c>
      <c r="X137" s="38">
        <f t="shared" ref="X137:X153" si="85">N137/(E137+I137)</f>
        <v>0.50134444743210538</v>
      </c>
      <c r="Y137" s="38"/>
      <c r="Z137" s="38"/>
      <c r="AA137" s="38">
        <f>Q137/L137</f>
        <v>0.44427816901408451</v>
      </c>
    </row>
    <row r="138" spans="1:27" ht="15.75" customHeight="1">
      <c r="A138" s="35" t="s">
        <v>42</v>
      </c>
      <c r="B138" s="36" t="s">
        <v>44</v>
      </c>
      <c r="C138" s="37">
        <f t="shared" ref="C138:V138" si="86">SUM(C139:C153)</f>
        <v>9855</v>
      </c>
      <c r="D138" s="37">
        <f t="shared" si="86"/>
        <v>0</v>
      </c>
      <c r="E138" s="37">
        <f t="shared" si="86"/>
        <v>0</v>
      </c>
      <c r="F138" s="37">
        <f t="shared" si="86"/>
        <v>0</v>
      </c>
      <c r="G138" s="37">
        <f t="shared" si="86"/>
        <v>0</v>
      </c>
      <c r="H138" s="37">
        <f t="shared" si="86"/>
        <v>9855</v>
      </c>
      <c r="I138" s="37">
        <f t="shared" si="86"/>
        <v>9855</v>
      </c>
      <c r="J138" s="37">
        <f t="shared" si="86"/>
        <v>0</v>
      </c>
      <c r="K138" s="37">
        <f t="shared" si="86"/>
        <v>0</v>
      </c>
      <c r="L138" s="37">
        <f t="shared" si="86"/>
        <v>0</v>
      </c>
      <c r="M138" s="37">
        <f t="shared" si="86"/>
        <v>2246.7399999999998</v>
      </c>
      <c r="N138" s="37">
        <f t="shared" si="86"/>
        <v>2246.7399999999998</v>
      </c>
      <c r="O138" s="37">
        <f t="shared" si="86"/>
        <v>0</v>
      </c>
      <c r="P138" s="37">
        <f t="shared" si="86"/>
        <v>0</v>
      </c>
      <c r="Q138" s="37">
        <f t="shared" si="86"/>
        <v>0</v>
      </c>
      <c r="R138" s="37">
        <f t="shared" si="86"/>
        <v>7608.26</v>
      </c>
      <c r="S138" s="37">
        <f t="shared" si="86"/>
        <v>7608.26</v>
      </c>
      <c r="T138" s="37">
        <f t="shared" si="86"/>
        <v>0</v>
      </c>
      <c r="U138" s="37">
        <f t="shared" si="86"/>
        <v>0</v>
      </c>
      <c r="V138" s="37">
        <f t="shared" si="86"/>
        <v>0</v>
      </c>
      <c r="W138" s="38">
        <f t="shared" si="84"/>
        <v>0.22797970573313037</v>
      </c>
      <c r="X138" s="38">
        <f t="shared" si="85"/>
        <v>0.22797970573313037</v>
      </c>
      <c r="Y138" s="38"/>
      <c r="Z138" s="38"/>
      <c r="AA138" s="38"/>
    </row>
    <row r="139" spans="1:27" ht="15.75" hidden="1" customHeight="1">
      <c r="A139" s="35" t="s">
        <v>45</v>
      </c>
      <c r="B139" s="36" t="s">
        <v>46</v>
      </c>
      <c r="C139" s="37">
        <f t="shared" ref="C139:C153" si="87">+D139+H139</f>
        <v>2900</v>
      </c>
      <c r="D139" s="37">
        <f t="shared" ref="D139:D153" si="88">SUM(E139:G139)</f>
        <v>0</v>
      </c>
      <c r="E139" s="37">
        <v>0</v>
      </c>
      <c r="F139" s="37">
        <v>0</v>
      </c>
      <c r="G139" s="37">
        <v>0</v>
      </c>
      <c r="H139" s="37">
        <f t="shared" ref="H139:H153" si="89">SUM(I139:L139)</f>
        <v>2900</v>
      </c>
      <c r="I139" s="37">
        <v>2900</v>
      </c>
      <c r="J139" s="37">
        <v>0</v>
      </c>
      <c r="K139" s="37">
        <v>0</v>
      </c>
      <c r="L139" s="37">
        <v>0</v>
      </c>
      <c r="M139" s="37">
        <f t="shared" ref="M139:M153" si="90">SUM(N139:Q139)</f>
        <v>1041.3799999999999</v>
      </c>
      <c r="N139" s="37">
        <v>1041.3799999999999</v>
      </c>
      <c r="O139" s="37">
        <v>0</v>
      </c>
      <c r="P139" s="37">
        <v>0</v>
      </c>
      <c r="Q139" s="37">
        <v>0</v>
      </c>
      <c r="R139" s="37">
        <f t="shared" ref="R139:R153" si="91">SUM(S139:V139)</f>
        <v>1858.6200000000001</v>
      </c>
      <c r="S139" s="37">
        <f t="shared" ref="S139:U153" si="92">(E139+I139)-N139</f>
        <v>1858.6200000000001</v>
      </c>
      <c r="T139" s="37">
        <f t="shared" si="92"/>
        <v>0</v>
      </c>
      <c r="U139" s="37">
        <f t="shared" si="92"/>
        <v>0</v>
      </c>
      <c r="V139" s="37">
        <f t="shared" ref="V139:V153" si="93">L139-Q139</f>
        <v>0</v>
      </c>
      <c r="W139" s="38">
        <f t="shared" si="84"/>
        <v>0.3590965517241379</v>
      </c>
      <c r="X139" s="38">
        <f t="shared" si="85"/>
        <v>0.3590965517241379</v>
      </c>
      <c r="Y139" s="38"/>
      <c r="Z139" s="38"/>
      <c r="AA139" s="38"/>
    </row>
    <row r="140" spans="1:27" ht="15.75" hidden="1" customHeight="1">
      <c r="A140" s="35" t="s">
        <v>45</v>
      </c>
      <c r="B140" s="36" t="s">
        <v>47</v>
      </c>
      <c r="C140" s="37">
        <f t="shared" si="87"/>
        <v>2130</v>
      </c>
      <c r="D140" s="37">
        <f t="shared" si="88"/>
        <v>0</v>
      </c>
      <c r="E140" s="37">
        <v>0</v>
      </c>
      <c r="F140" s="37">
        <v>0</v>
      </c>
      <c r="G140" s="37">
        <v>0</v>
      </c>
      <c r="H140" s="37">
        <f t="shared" si="89"/>
        <v>2130</v>
      </c>
      <c r="I140" s="37">
        <v>2130</v>
      </c>
      <c r="J140" s="37">
        <v>0</v>
      </c>
      <c r="K140" s="37">
        <v>0</v>
      </c>
      <c r="L140" s="37">
        <v>0</v>
      </c>
      <c r="M140" s="37">
        <f t="shared" si="90"/>
        <v>393.4</v>
      </c>
      <c r="N140" s="37">
        <v>393.4</v>
      </c>
      <c r="O140" s="37">
        <v>0</v>
      </c>
      <c r="P140" s="37">
        <v>0</v>
      </c>
      <c r="Q140" s="37">
        <v>0</v>
      </c>
      <c r="R140" s="37">
        <f t="shared" si="91"/>
        <v>1736.6</v>
      </c>
      <c r="S140" s="37">
        <f t="shared" si="92"/>
        <v>1736.6</v>
      </c>
      <c r="T140" s="37">
        <f t="shared" si="92"/>
        <v>0</v>
      </c>
      <c r="U140" s="37">
        <f t="shared" si="92"/>
        <v>0</v>
      </c>
      <c r="V140" s="37">
        <f t="shared" si="93"/>
        <v>0</v>
      </c>
      <c r="W140" s="38">
        <f t="shared" si="84"/>
        <v>0.18469483568075115</v>
      </c>
      <c r="X140" s="38">
        <f t="shared" si="85"/>
        <v>0.18469483568075115</v>
      </c>
      <c r="Y140" s="38"/>
      <c r="Z140" s="38"/>
      <c r="AA140" s="38"/>
    </row>
    <row r="141" spans="1:27" ht="15.75" hidden="1" customHeight="1">
      <c r="A141" s="35" t="s">
        <v>45</v>
      </c>
      <c r="B141" s="36" t="s">
        <v>48</v>
      </c>
      <c r="C141" s="37">
        <f t="shared" si="87"/>
        <v>255</v>
      </c>
      <c r="D141" s="37">
        <f t="shared" si="88"/>
        <v>0</v>
      </c>
      <c r="E141" s="37">
        <v>0</v>
      </c>
      <c r="F141" s="37">
        <v>0</v>
      </c>
      <c r="G141" s="37">
        <v>0</v>
      </c>
      <c r="H141" s="37">
        <f t="shared" si="89"/>
        <v>255</v>
      </c>
      <c r="I141" s="37">
        <v>255</v>
      </c>
      <c r="J141" s="37">
        <v>0</v>
      </c>
      <c r="K141" s="37">
        <v>0</v>
      </c>
      <c r="L141" s="37">
        <v>0</v>
      </c>
      <c r="M141" s="37">
        <f t="shared" si="90"/>
        <v>7.5</v>
      </c>
      <c r="N141" s="37">
        <v>7.5</v>
      </c>
      <c r="O141" s="37">
        <v>0</v>
      </c>
      <c r="P141" s="37">
        <v>0</v>
      </c>
      <c r="Q141" s="37">
        <v>0</v>
      </c>
      <c r="R141" s="37">
        <f t="shared" si="91"/>
        <v>247.5</v>
      </c>
      <c r="S141" s="37">
        <f t="shared" si="92"/>
        <v>247.5</v>
      </c>
      <c r="T141" s="37">
        <f t="shared" si="92"/>
        <v>0</v>
      </c>
      <c r="U141" s="37">
        <f t="shared" si="92"/>
        <v>0</v>
      </c>
      <c r="V141" s="37">
        <f t="shared" si="93"/>
        <v>0</v>
      </c>
      <c r="W141" s="38">
        <f t="shared" si="84"/>
        <v>2.9411764705882353E-2</v>
      </c>
      <c r="X141" s="38">
        <f t="shared" si="85"/>
        <v>2.9411764705882353E-2</v>
      </c>
      <c r="Y141" s="38"/>
      <c r="Z141" s="38"/>
      <c r="AA141" s="38"/>
    </row>
    <row r="142" spans="1:27" ht="24" hidden="1" customHeight="1">
      <c r="A142" s="35" t="s">
        <v>45</v>
      </c>
      <c r="B142" s="36" t="s">
        <v>49</v>
      </c>
      <c r="C142" s="37">
        <f t="shared" si="87"/>
        <v>255</v>
      </c>
      <c r="D142" s="37">
        <f t="shared" si="88"/>
        <v>0</v>
      </c>
      <c r="E142" s="37">
        <v>0</v>
      </c>
      <c r="F142" s="37">
        <v>0</v>
      </c>
      <c r="G142" s="37">
        <v>0</v>
      </c>
      <c r="H142" s="37">
        <f t="shared" si="89"/>
        <v>255</v>
      </c>
      <c r="I142" s="37">
        <v>255</v>
      </c>
      <c r="J142" s="37">
        <v>0</v>
      </c>
      <c r="K142" s="37">
        <v>0</v>
      </c>
      <c r="L142" s="37">
        <v>0</v>
      </c>
      <c r="M142" s="37">
        <f t="shared" si="90"/>
        <v>7.5</v>
      </c>
      <c r="N142" s="37">
        <v>7.5</v>
      </c>
      <c r="O142" s="37">
        <v>0</v>
      </c>
      <c r="P142" s="37">
        <v>0</v>
      </c>
      <c r="Q142" s="37">
        <v>0</v>
      </c>
      <c r="R142" s="37">
        <f t="shared" si="91"/>
        <v>247.5</v>
      </c>
      <c r="S142" s="37">
        <f t="shared" si="92"/>
        <v>247.5</v>
      </c>
      <c r="T142" s="37">
        <f t="shared" si="92"/>
        <v>0</v>
      </c>
      <c r="U142" s="37">
        <f t="shared" si="92"/>
        <v>0</v>
      </c>
      <c r="V142" s="37">
        <f t="shared" si="93"/>
        <v>0</v>
      </c>
      <c r="W142" s="38">
        <f t="shared" si="84"/>
        <v>2.9411764705882353E-2</v>
      </c>
      <c r="X142" s="38">
        <f t="shared" si="85"/>
        <v>2.9411764705882353E-2</v>
      </c>
      <c r="Y142" s="38"/>
      <c r="Z142" s="38"/>
      <c r="AA142" s="38"/>
    </row>
    <row r="143" spans="1:27" ht="25.5" hidden="1" customHeight="1">
      <c r="A143" s="35" t="s">
        <v>45</v>
      </c>
      <c r="B143" s="36" t="s">
        <v>50</v>
      </c>
      <c r="C143" s="37">
        <f t="shared" si="87"/>
        <v>200</v>
      </c>
      <c r="D143" s="37">
        <f t="shared" si="88"/>
        <v>0</v>
      </c>
      <c r="E143" s="37">
        <v>0</v>
      </c>
      <c r="F143" s="37">
        <v>0</v>
      </c>
      <c r="G143" s="37">
        <v>0</v>
      </c>
      <c r="H143" s="37">
        <f t="shared" si="89"/>
        <v>200</v>
      </c>
      <c r="I143" s="37">
        <v>200</v>
      </c>
      <c r="J143" s="37">
        <v>0</v>
      </c>
      <c r="K143" s="37">
        <v>0</v>
      </c>
      <c r="L143" s="37">
        <v>0</v>
      </c>
      <c r="M143" s="37">
        <f t="shared" si="90"/>
        <v>0</v>
      </c>
      <c r="N143" s="37">
        <v>0</v>
      </c>
      <c r="O143" s="37">
        <v>0</v>
      </c>
      <c r="P143" s="37">
        <v>0</v>
      </c>
      <c r="Q143" s="37">
        <v>0</v>
      </c>
      <c r="R143" s="37">
        <f t="shared" si="91"/>
        <v>200</v>
      </c>
      <c r="S143" s="37">
        <f t="shared" si="92"/>
        <v>200</v>
      </c>
      <c r="T143" s="37">
        <f t="shared" si="92"/>
        <v>0</v>
      </c>
      <c r="U143" s="37">
        <f t="shared" si="92"/>
        <v>0</v>
      </c>
      <c r="V143" s="37">
        <f t="shared" si="93"/>
        <v>0</v>
      </c>
      <c r="W143" s="38">
        <f t="shared" si="84"/>
        <v>0</v>
      </c>
      <c r="X143" s="38">
        <f t="shared" si="85"/>
        <v>0</v>
      </c>
      <c r="Y143" s="38"/>
      <c r="Z143" s="38"/>
      <c r="AA143" s="38"/>
    </row>
    <row r="144" spans="1:27" ht="26.25" hidden="1" customHeight="1">
      <c r="A144" s="35" t="s">
        <v>45</v>
      </c>
      <c r="B144" s="36" t="s">
        <v>51</v>
      </c>
      <c r="C144" s="37">
        <f t="shared" si="87"/>
        <v>0</v>
      </c>
      <c r="D144" s="37">
        <f t="shared" si="88"/>
        <v>0</v>
      </c>
      <c r="E144" s="37">
        <v>0</v>
      </c>
      <c r="F144" s="37">
        <v>0</v>
      </c>
      <c r="G144" s="37">
        <v>0</v>
      </c>
      <c r="H144" s="37">
        <f t="shared" si="89"/>
        <v>0</v>
      </c>
      <c r="I144" s="37">
        <v>0</v>
      </c>
      <c r="J144" s="37">
        <v>0</v>
      </c>
      <c r="K144" s="37">
        <v>0</v>
      </c>
      <c r="L144" s="37">
        <v>0</v>
      </c>
      <c r="M144" s="37">
        <f t="shared" si="90"/>
        <v>0</v>
      </c>
      <c r="N144" s="37">
        <v>0</v>
      </c>
      <c r="O144" s="37">
        <v>0</v>
      </c>
      <c r="P144" s="37">
        <v>0</v>
      </c>
      <c r="Q144" s="37">
        <v>0</v>
      </c>
      <c r="R144" s="37">
        <f t="shared" si="91"/>
        <v>0</v>
      </c>
      <c r="S144" s="37">
        <f t="shared" si="92"/>
        <v>0</v>
      </c>
      <c r="T144" s="37">
        <f t="shared" si="92"/>
        <v>0</v>
      </c>
      <c r="U144" s="37">
        <f t="shared" si="92"/>
        <v>0</v>
      </c>
      <c r="V144" s="37">
        <f t="shared" si="93"/>
        <v>0</v>
      </c>
      <c r="W144" s="38"/>
      <c r="X144" s="38"/>
      <c r="Y144" s="38"/>
      <c r="Z144" s="38"/>
      <c r="AA144" s="38"/>
    </row>
    <row r="145" spans="1:27" ht="20.25" hidden="1" customHeight="1">
      <c r="A145" s="35" t="s">
        <v>45</v>
      </c>
      <c r="B145" s="36" t="s">
        <v>52</v>
      </c>
      <c r="C145" s="37">
        <f t="shared" si="87"/>
        <v>340</v>
      </c>
      <c r="D145" s="37">
        <f t="shared" si="88"/>
        <v>0</v>
      </c>
      <c r="E145" s="37">
        <v>0</v>
      </c>
      <c r="F145" s="37">
        <v>0</v>
      </c>
      <c r="G145" s="37">
        <v>0</v>
      </c>
      <c r="H145" s="37">
        <f t="shared" si="89"/>
        <v>340</v>
      </c>
      <c r="I145" s="37">
        <v>340</v>
      </c>
      <c r="J145" s="37">
        <v>0</v>
      </c>
      <c r="K145" s="37">
        <v>0</v>
      </c>
      <c r="L145" s="37">
        <v>0</v>
      </c>
      <c r="M145" s="37">
        <f t="shared" si="90"/>
        <v>83.8</v>
      </c>
      <c r="N145" s="37">
        <v>83.8</v>
      </c>
      <c r="O145" s="37">
        <v>0</v>
      </c>
      <c r="P145" s="37">
        <v>0</v>
      </c>
      <c r="Q145" s="37">
        <v>0</v>
      </c>
      <c r="R145" s="37">
        <f t="shared" si="91"/>
        <v>256.2</v>
      </c>
      <c r="S145" s="37">
        <f t="shared" si="92"/>
        <v>256.2</v>
      </c>
      <c r="T145" s="37">
        <f t="shared" si="92"/>
        <v>0</v>
      </c>
      <c r="U145" s="37">
        <f t="shared" si="92"/>
        <v>0</v>
      </c>
      <c r="V145" s="37">
        <f t="shared" si="93"/>
        <v>0</v>
      </c>
      <c r="W145" s="38">
        <f t="shared" si="84"/>
        <v>0.24647058823529411</v>
      </c>
      <c r="X145" s="38">
        <f t="shared" si="85"/>
        <v>0.24647058823529411</v>
      </c>
      <c r="Y145" s="38"/>
      <c r="Z145" s="38"/>
      <c r="AA145" s="38"/>
    </row>
    <row r="146" spans="1:27" ht="15.75" hidden="1" customHeight="1">
      <c r="A146" s="35" t="s">
        <v>45</v>
      </c>
      <c r="B146" s="36" t="s">
        <v>53</v>
      </c>
      <c r="C146" s="37">
        <f t="shared" si="87"/>
        <v>1020</v>
      </c>
      <c r="D146" s="37">
        <f t="shared" si="88"/>
        <v>0</v>
      </c>
      <c r="E146" s="37">
        <v>0</v>
      </c>
      <c r="F146" s="37">
        <v>0</v>
      </c>
      <c r="G146" s="37">
        <v>0</v>
      </c>
      <c r="H146" s="37">
        <f t="shared" si="89"/>
        <v>1020</v>
      </c>
      <c r="I146" s="37">
        <v>1020</v>
      </c>
      <c r="J146" s="37">
        <v>0</v>
      </c>
      <c r="K146" s="37">
        <v>0</v>
      </c>
      <c r="L146" s="37">
        <v>0</v>
      </c>
      <c r="M146" s="37">
        <f t="shared" si="90"/>
        <v>389.95000000000005</v>
      </c>
      <c r="N146" s="37">
        <v>389.95000000000005</v>
      </c>
      <c r="O146" s="37">
        <v>0</v>
      </c>
      <c r="P146" s="37">
        <v>0</v>
      </c>
      <c r="Q146" s="37">
        <v>0</v>
      </c>
      <c r="R146" s="37">
        <f t="shared" si="91"/>
        <v>630.04999999999995</v>
      </c>
      <c r="S146" s="37">
        <f t="shared" si="92"/>
        <v>630.04999999999995</v>
      </c>
      <c r="T146" s="37">
        <f t="shared" si="92"/>
        <v>0</v>
      </c>
      <c r="U146" s="37">
        <f t="shared" si="92"/>
        <v>0</v>
      </c>
      <c r="V146" s="37">
        <f t="shared" si="93"/>
        <v>0</v>
      </c>
      <c r="W146" s="38">
        <f t="shared" si="84"/>
        <v>0.38230392156862747</v>
      </c>
      <c r="X146" s="38">
        <f t="shared" si="85"/>
        <v>0.38230392156862747</v>
      </c>
      <c r="Y146" s="38"/>
      <c r="Z146" s="38"/>
      <c r="AA146" s="38"/>
    </row>
    <row r="147" spans="1:27" ht="15.75" hidden="1" customHeight="1">
      <c r="A147" s="35" t="s">
        <v>45</v>
      </c>
      <c r="B147" s="36" t="s">
        <v>54</v>
      </c>
      <c r="C147" s="37">
        <f t="shared" si="87"/>
        <v>586</v>
      </c>
      <c r="D147" s="37">
        <f t="shared" si="88"/>
        <v>0</v>
      </c>
      <c r="E147" s="37">
        <v>0</v>
      </c>
      <c r="F147" s="37">
        <v>0</v>
      </c>
      <c r="G147" s="37">
        <v>0</v>
      </c>
      <c r="H147" s="37">
        <f t="shared" si="89"/>
        <v>586</v>
      </c>
      <c r="I147" s="37">
        <v>586</v>
      </c>
      <c r="J147" s="37">
        <v>0</v>
      </c>
      <c r="K147" s="37">
        <v>0</v>
      </c>
      <c r="L147" s="37">
        <v>0</v>
      </c>
      <c r="M147" s="37">
        <f t="shared" si="90"/>
        <v>240</v>
      </c>
      <c r="N147" s="37">
        <v>240</v>
      </c>
      <c r="O147" s="37">
        <v>0</v>
      </c>
      <c r="P147" s="37">
        <v>0</v>
      </c>
      <c r="Q147" s="37">
        <v>0</v>
      </c>
      <c r="R147" s="37">
        <f t="shared" si="91"/>
        <v>346</v>
      </c>
      <c r="S147" s="37">
        <f t="shared" si="92"/>
        <v>346</v>
      </c>
      <c r="T147" s="37">
        <f t="shared" si="92"/>
        <v>0</v>
      </c>
      <c r="U147" s="37">
        <f t="shared" si="92"/>
        <v>0</v>
      </c>
      <c r="V147" s="37">
        <f t="shared" si="93"/>
        <v>0</v>
      </c>
      <c r="W147" s="38">
        <f t="shared" si="84"/>
        <v>0.40955631399317405</v>
      </c>
      <c r="X147" s="38">
        <f t="shared" si="85"/>
        <v>0.40955631399317405</v>
      </c>
      <c r="Y147" s="38"/>
      <c r="Z147" s="38"/>
      <c r="AA147" s="38"/>
    </row>
    <row r="148" spans="1:27" ht="15.75" hidden="1" customHeight="1">
      <c r="A148" s="35" t="s">
        <v>45</v>
      </c>
      <c r="B148" s="36" t="s">
        <v>55</v>
      </c>
      <c r="C148" s="37">
        <f t="shared" si="87"/>
        <v>600</v>
      </c>
      <c r="D148" s="37">
        <f t="shared" si="88"/>
        <v>0</v>
      </c>
      <c r="E148" s="37">
        <v>0</v>
      </c>
      <c r="F148" s="37">
        <v>0</v>
      </c>
      <c r="G148" s="37">
        <v>0</v>
      </c>
      <c r="H148" s="37">
        <f t="shared" si="89"/>
        <v>600</v>
      </c>
      <c r="I148" s="37">
        <v>600</v>
      </c>
      <c r="J148" s="37">
        <v>0</v>
      </c>
      <c r="K148" s="37">
        <v>0</v>
      </c>
      <c r="L148" s="37">
        <v>0</v>
      </c>
      <c r="M148" s="37">
        <f t="shared" si="90"/>
        <v>0</v>
      </c>
      <c r="N148" s="37">
        <v>0</v>
      </c>
      <c r="O148" s="37">
        <v>0</v>
      </c>
      <c r="P148" s="37">
        <v>0</v>
      </c>
      <c r="Q148" s="37">
        <v>0</v>
      </c>
      <c r="R148" s="37">
        <f t="shared" si="91"/>
        <v>600</v>
      </c>
      <c r="S148" s="37">
        <f t="shared" si="92"/>
        <v>600</v>
      </c>
      <c r="T148" s="37">
        <f t="shared" si="92"/>
        <v>0</v>
      </c>
      <c r="U148" s="37">
        <f t="shared" si="92"/>
        <v>0</v>
      </c>
      <c r="V148" s="37">
        <f t="shared" si="93"/>
        <v>0</v>
      </c>
      <c r="W148" s="38">
        <f t="shared" si="84"/>
        <v>0</v>
      </c>
      <c r="X148" s="38">
        <f t="shared" si="85"/>
        <v>0</v>
      </c>
      <c r="Y148" s="38"/>
      <c r="Z148" s="38"/>
      <c r="AA148" s="38"/>
    </row>
    <row r="149" spans="1:27" ht="15.75" hidden="1" customHeight="1">
      <c r="A149" s="35" t="s">
        <v>45</v>
      </c>
      <c r="B149" s="36" t="s">
        <v>56</v>
      </c>
      <c r="C149" s="37">
        <f t="shared" si="87"/>
        <v>100</v>
      </c>
      <c r="D149" s="37">
        <f t="shared" si="88"/>
        <v>0</v>
      </c>
      <c r="E149" s="37">
        <v>0</v>
      </c>
      <c r="F149" s="37">
        <v>0</v>
      </c>
      <c r="G149" s="37">
        <v>0</v>
      </c>
      <c r="H149" s="37">
        <f t="shared" si="89"/>
        <v>100</v>
      </c>
      <c r="I149" s="37">
        <v>100</v>
      </c>
      <c r="J149" s="37">
        <v>0</v>
      </c>
      <c r="K149" s="37">
        <v>0</v>
      </c>
      <c r="L149" s="37">
        <v>0</v>
      </c>
      <c r="M149" s="37">
        <f t="shared" si="90"/>
        <v>0</v>
      </c>
      <c r="N149" s="37">
        <v>0</v>
      </c>
      <c r="O149" s="37">
        <v>0</v>
      </c>
      <c r="P149" s="37">
        <v>0</v>
      </c>
      <c r="Q149" s="37">
        <v>0</v>
      </c>
      <c r="R149" s="37">
        <f t="shared" si="91"/>
        <v>100</v>
      </c>
      <c r="S149" s="37">
        <f t="shared" si="92"/>
        <v>100</v>
      </c>
      <c r="T149" s="37">
        <f t="shared" si="92"/>
        <v>0</v>
      </c>
      <c r="U149" s="37">
        <f t="shared" si="92"/>
        <v>0</v>
      </c>
      <c r="V149" s="37">
        <f t="shared" si="93"/>
        <v>0</v>
      </c>
      <c r="W149" s="38">
        <f t="shared" si="84"/>
        <v>0</v>
      </c>
      <c r="X149" s="38">
        <f t="shared" si="85"/>
        <v>0</v>
      </c>
      <c r="Y149" s="38"/>
      <c r="Z149" s="38"/>
      <c r="AA149" s="38"/>
    </row>
    <row r="150" spans="1:27" ht="15.75" hidden="1" customHeight="1">
      <c r="A150" s="35" t="s">
        <v>45</v>
      </c>
      <c r="B150" s="36" t="s">
        <v>57</v>
      </c>
      <c r="C150" s="37">
        <f t="shared" si="87"/>
        <v>300</v>
      </c>
      <c r="D150" s="37">
        <f t="shared" si="88"/>
        <v>0</v>
      </c>
      <c r="E150" s="37">
        <v>0</v>
      </c>
      <c r="F150" s="37">
        <v>0</v>
      </c>
      <c r="G150" s="37">
        <v>0</v>
      </c>
      <c r="H150" s="37">
        <f t="shared" si="89"/>
        <v>300</v>
      </c>
      <c r="I150" s="37">
        <v>300</v>
      </c>
      <c r="J150" s="37">
        <v>0</v>
      </c>
      <c r="K150" s="37">
        <v>0</v>
      </c>
      <c r="L150" s="37">
        <v>0</v>
      </c>
      <c r="M150" s="37">
        <f t="shared" si="90"/>
        <v>0</v>
      </c>
      <c r="N150" s="37">
        <v>0</v>
      </c>
      <c r="O150" s="37">
        <v>0</v>
      </c>
      <c r="P150" s="37">
        <v>0</v>
      </c>
      <c r="Q150" s="37">
        <v>0</v>
      </c>
      <c r="R150" s="37">
        <f t="shared" si="91"/>
        <v>300</v>
      </c>
      <c r="S150" s="37">
        <f t="shared" si="92"/>
        <v>300</v>
      </c>
      <c r="T150" s="37">
        <f t="shared" si="92"/>
        <v>0</v>
      </c>
      <c r="U150" s="37">
        <f t="shared" si="92"/>
        <v>0</v>
      </c>
      <c r="V150" s="37">
        <f t="shared" si="93"/>
        <v>0</v>
      </c>
      <c r="W150" s="38">
        <f t="shared" si="84"/>
        <v>0</v>
      </c>
      <c r="X150" s="38">
        <f t="shared" si="85"/>
        <v>0</v>
      </c>
      <c r="Y150" s="38"/>
      <c r="Z150" s="38"/>
      <c r="AA150" s="38"/>
    </row>
    <row r="151" spans="1:27" ht="20.25" hidden="1">
      <c r="A151" s="35" t="s">
        <v>45</v>
      </c>
      <c r="B151" s="36" t="s">
        <v>58</v>
      </c>
      <c r="C151" s="37">
        <f t="shared" si="87"/>
        <v>18</v>
      </c>
      <c r="D151" s="37">
        <f t="shared" si="88"/>
        <v>0</v>
      </c>
      <c r="E151" s="37">
        <v>0</v>
      </c>
      <c r="F151" s="37">
        <v>0</v>
      </c>
      <c r="G151" s="37">
        <v>0</v>
      </c>
      <c r="H151" s="37">
        <f t="shared" si="89"/>
        <v>18</v>
      </c>
      <c r="I151" s="37">
        <v>18</v>
      </c>
      <c r="J151" s="37">
        <v>0</v>
      </c>
      <c r="K151" s="37">
        <v>0</v>
      </c>
      <c r="L151" s="37">
        <v>0</v>
      </c>
      <c r="M151" s="37">
        <f t="shared" si="90"/>
        <v>0</v>
      </c>
      <c r="N151" s="37">
        <v>0</v>
      </c>
      <c r="O151" s="37">
        <v>0</v>
      </c>
      <c r="P151" s="37">
        <v>0</v>
      </c>
      <c r="Q151" s="37">
        <v>0</v>
      </c>
      <c r="R151" s="37">
        <f t="shared" si="91"/>
        <v>18</v>
      </c>
      <c r="S151" s="37">
        <f t="shared" si="92"/>
        <v>18</v>
      </c>
      <c r="T151" s="37">
        <f t="shared" si="92"/>
        <v>0</v>
      </c>
      <c r="U151" s="37">
        <f t="shared" si="92"/>
        <v>0</v>
      </c>
      <c r="V151" s="37">
        <f t="shared" si="93"/>
        <v>0</v>
      </c>
      <c r="W151" s="38">
        <f t="shared" si="84"/>
        <v>0</v>
      </c>
      <c r="X151" s="38">
        <f t="shared" si="85"/>
        <v>0</v>
      </c>
      <c r="Y151" s="38"/>
      <c r="Z151" s="38"/>
      <c r="AA151" s="38"/>
    </row>
    <row r="152" spans="1:27" ht="18.75" hidden="1" customHeight="1">
      <c r="A152" s="35" t="s">
        <v>45</v>
      </c>
      <c r="B152" s="36" t="s">
        <v>59</v>
      </c>
      <c r="C152" s="37">
        <f t="shared" si="87"/>
        <v>746</v>
      </c>
      <c r="D152" s="37">
        <f t="shared" si="88"/>
        <v>0</v>
      </c>
      <c r="E152" s="37">
        <v>0</v>
      </c>
      <c r="F152" s="37">
        <v>0</v>
      </c>
      <c r="G152" s="37">
        <v>0</v>
      </c>
      <c r="H152" s="37">
        <f t="shared" si="89"/>
        <v>746</v>
      </c>
      <c r="I152" s="37">
        <v>746</v>
      </c>
      <c r="J152" s="37">
        <v>0</v>
      </c>
      <c r="K152" s="37">
        <v>0</v>
      </c>
      <c r="L152" s="37">
        <v>0</v>
      </c>
      <c r="M152" s="37">
        <f t="shared" si="90"/>
        <v>83.21</v>
      </c>
      <c r="N152" s="37">
        <v>83.21</v>
      </c>
      <c r="O152" s="37">
        <v>0</v>
      </c>
      <c r="P152" s="37">
        <v>0</v>
      </c>
      <c r="Q152" s="37">
        <v>0</v>
      </c>
      <c r="R152" s="37">
        <f t="shared" si="91"/>
        <v>662.79</v>
      </c>
      <c r="S152" s="37">
        <f t="shared" si="92"/>
        <v>662.79</v>
      </c>
      <c r="T152" s="37">
        <f t="shared" si="92"/>
        <v>0</v>
      </c>
      <c r="U152" s="37">
        <f t="shared" si="92"/>
        <v>0</v>
      </c>
      <c r="V152" s="37">
        <f t="shared" si="93"/>
        <v>0</v>
      </c>
      <c r="W152" s="38">
        <f t="shared" si="84"/>
        <v>0.11154155495978552</v>
      </c>
      <c r="X152" s="38">
        <f t="shared" si="85"/>
        <v>0.11154155495978552</v>
      </c>
      <c r="Y152" s="38"/>
      <c r="Z152" s="38"/>
      <c r="AA152" s="38"/>
    </row>
    <row r="153" spans="1:27" ht="22.5" hidden="1" customHeight="1">
      <c r="A153" s="35" t="s">
        <v>45</v>
      </c>
      <c r="B153" s="36" t="s">
        <v>60</v>
      </c>
      <c r="C153" s="37">
        <f t="shared" si="87"/>
        <v>405</v>
      </c>
      <c r="D153" s="37">
        <f t="shared" si="88"/>
        <v>0</v>
      </c>
      <c r="E153" s="37">
        <v>0</v>
      </c>
      <c r="F153" s="37">
        <v>0</v>
      </c>
      <c r="G153" s="37">
        <v>0</v>
      </c>
      <c r="H153" s="37">
        <f t="shared" si="89"/>
        <v>405</v>
      </c>
      <c r="I153" s="37">
        <v>405</v>
      </c>
      <c r="J153" s="37">
        <v>0</v>
      </c>
      <c r="K153" s="37">
        <v>0</v>
      </c>
      <c r="L153" s="37">
        <v>0</v>
      </c>
      <c r="M153" s="37">
        <f t="shared" si="90"/>
        <v>0</v>
      </c>
      <c r="N153" s="37">
        <v>0</v>
      </c>
      <c r="O153" s="37">
        <v>0</v>
      </c>
      <c r="P153" s="37">
        <v>0</v>
      </c>
      <c r="Q153" s="37">
        <v>0</v>
      </c>
      <c r="R153" s="37">
        <f t="shared" si="91"/>
        <v>405</v>
      </c>
      <c r="S153" s="37">
        <f t="shared" si="92"/>
        <v>405</v>
      </c>
      <c r="T153" s="37">
        <f t="shared" si="92"/>
        <v>0</v>
      </c>
      <c r="U153" s="37">
        <f t="shared" si="92"/>
        <v>0</v>
      </c>
      <c r="V153" s="37">
        <f t="shared" si="93"/>
        <v>0</v>
      </c>
      <c r="W153" s="38">
        <f t="shared" si="84"/>
        <v>0</v>
      </c>
      <c r="X153" s="38">
        <f t="shared" si="85"/>
        <v>0</v>
      </c>
      <c r="Y153" s="38"/>
      <c r="Z153" s="38"/>
      <c r="AA153" s="38"/>
    </row>
    <row r="154" spans="1:27" s="12" customFormat="1" ht="15.75" customHeight="1">
      <c r="A154" s="31" t="s">
        <v>73</v>
      </c>
      <c r="B154" s="32" t="s">
        <v>74</v>
      </c>
      <c r="C154" s="33">
        <f>+C155+C156</f>
        <v>46308</v>
      </c>
      <c r="D154" s="33">
        <f t="shared" ref="D154:V154" si="94">+D155+D156</f>
        <v>82</v>
      </c>
      <c r="E154" s="33">
        <f t="shared" si="94"/>
        <v>82</v>
      </c>
      <c r="F154" s="33">
        <f t="shared" si="94"/>
        <v>0</v>
      </c>
      <c r="G154" s="33">
        <f t="shared" si="94"/>
        <v>0</v>
      </c>
      <c r="H154" s="33">
        <f t="shared" si="94"/>
        <v>46226</v>
      </c>
      <c r="I154" s="33">
        <f t="shared" si="94"/>
        <v>24738</v>
      </c>
      <c r="J154" s="33">
        <f t="shared" si="94"/>
        <v>0</v>
      </c>
      <c r="K154" s="33">
        <f t="shared" si="94"/>
        <v>0</v>
      </c>
      <c r="L154" s="33">
        <f t="shared" si="94"/>
        <v>21488</v>
      </c>
      <c r="M154" s="33">
        <f t="shared" si="94"/>
        <v>19288.142</v>
      </c>
      <c r="N154" s="33">
        <f t="shared" si="94"/>
        <v>7393.9829999999993</v>
      </c>
      <c r="O154" s="33">
        <f t="shared" si="94"/>
        <v>0</v>
      </c>
      <c r="P154" s="33">
        <f t="shared" si="94"/>
        <v>0</v>
      </c>
      <c r="Q154" s="33">
        <f t="shared" si="94"/>
        <v>11894.159</v>
      </c>
      <c r="R154" s="33">
        <f t="shared" si="94"/>
        <v>27019.858</v>
      </c>
      <c r="S154" s="33">
        <f t="shared" si="94"/>
        <v>17426.017</v>
      </c>
      <c r="T154" s="33">
        <f t="shared" si="94"/>
        <v>0</v>
      </c>
      <c r="U154" s="33">
        <f t="shared" si="94"/>
        <v>0</v>
      </c>
      <c r="V154" s="33">
        <f t="shared" si="94"/>
        <v>9593.8410000000003</v>
      </c>
      <c r="W154" s="34">
        <f>M154/C154</f>
        <v>0.41651857130517406</v>
      </c>
      <c r="X154" s="34">
        <f>N154/(E154+I154)</f>
        <v>0.29790423045930697</v>
      </c>
      <c r="Y154" s="34"/>
      <c r="Z154" s="34"/>
      <c r="AA154" s="34">
        <f>Q154/L154</f>
        <v>0.55352564221891287</v>
      </c>
    </row>
    <row r="155" spans="1:27" ht="18.75" customHeight="1">
      <c r="A155" s="35" t="s">
        <v>42</v>
      </c>
      <c r="B155" s="36" t="s">
        <v>43</v>
      </c>
      <c r="C155" s="37">
        <f>+D155+H155</f>
        <v>29930</v>
      </c>
      <c r="D155" s="37">
        <f>SUM(E155:G155)</f>
        <v>82</v>
      </c>
      <c r="E155" s="37">
        <v>82</v>
      </c>
      <c r="F155" s="37">
        <v>0</v>
      </c>
      <c r="G155" s="37">
        <v>0</v>
      </c>
      <c r="H155" s="37">
        <f>SUM(I155:L155)</f>
        <v>29848</v>
      </c>
      <c r="I155" s="37">
        <v>8360</v>
      </c>
      <c r="J155" s="37">
        <v>0</v>
      </c>
      <c r="K155" s="37">
        <v>0</v>
      </c>
      <c r="L155" s="37">
        <v>21488</v>
      </c>
      <c r="M155" s="37">
        <f>SUM(N155:Q155)</f>
        <v>15475.199000000001</v>
      </c>
      <c r="N155" s="37">
        <v>3581.04</v>
      </c>
      <c r="O155" s="37">
        <v>0</v>
      </c>
      <c r="P155" s="37">
        <v>0</v>
      </c>
      <c r="Q155" s="37">
        <v>11894.159</v>
      </c>
      <c r="R155" s="37">
        <f>SUM(S155:V155)</f>
        <v>14454.800999999999</v>
      </c>
      <c r="S155" s="37">
        <f>(E155+I155)-N155</f>
        <v>4860.96</v>
      </c>
      <c r="T155" s="37">
        <f>(F155+J155)-O155</f>
        <v>0</v>
      </c>
      <c r="U155" s="37">
        <f>(G155+K155)-P155</f>
        <v>0</v>
      </c>
      <c r="V155" s="37">
        <f>L155-Q155</f>
        <v>9593.8410000000003</v>
      </c>
      <c r="W155" s="38">
        <f t="shared" ref="W155:W171" si="95">M155/C155</f>
        <v>0.51704640828600068</v>
      </c>
      <c r="X155" s="38">
        <f t="shared" ref="X155:X171" si="96">N155/(E155+I155)</f>
        <v>0.42419331911869224</v>
      </c>
      <c r="Y155" s="38"/>
      <c r="Z155" s="38"/>
      <c r="AA155" s="38">
        <f>Q155/L155</f>
        <v>0.55352564221891287</v>
      </c>
    </row>
    <row r="156" spans="1:27" ht="15.75" customHeight="1">
      <c r="A156" s="35" t="s">
        <v>42</v>
      </c>
      <c r="B156" s="36" t="s">
        <v>44</v>
      </c>
      <c r="C156" s="37">
        <f t="shared" ref="C156:V156" si="97">SUM(C157:C171)</f>
        <v>16378</v>
      </c>
      <c r="D156" s="37">
        <f t="shared" si="97"/>
        <v>0</v>
      </c>
      <c r="E156" s="37">
        <f t="shared" si="97"/>
        <v>0</v>
      </c>
      <c r="F156" s="37">
        <f t="shared" si="97"/>
        <v>0</v>
      </c>
      <c r="G156" s="37">
        <f t="shared" si="97"/>
        <v>0</v>
      </c>
      <c r="H156" s="37">
        <f t="shared" si="97"/>
        <v>16378</v>
      </c>
      <c r="I156" s="37">
        <f t="shared" si="97"/>
        <v>16378</v>
      </c>
      <c r="J156" s="37">
        <f t="shared" si="97"/>
        <v>0</v>
      </c>
      <c r="K156" s="37">
        <f t="shared" si="97"/>
        <v>0</v>
      </c>
      <c r="L156" s="37">
        <f t="shared" si="97"/>
        <v>0</v>
      </c>
      <c r="M156" s="37">
        <f t="shared" si="97"/>
        <v>3812.9429999999993</v>
      </c>
      <c r="N156" s="37">
        <f t="shared" si="97"/>
        <v>3812.9429999999993</v>
      </c>
      <c r="O156" s="37">
        <f t="shared" si="97"/>
        <v>0</v>
      </c>
      <c r="P156" s="37">
        <f t="shared" si="97"/>
        <v>0</v>
      </c>
      <c r="Q156" s="37">
        <f t="shared" si="97"/>
        <v>0</v>
      </c>
      <c r="R156" s="37">
        <f t="shared" si="97"/>
        <v>12565.057000000001</v>
      </c>
      <c r="S156" s="37">
        <f t="shared" si="97"/>
        <v>12565.057000000001</v>
      </c>
      <c r="T156" s="37">
        <f t="shared" si="97"/>
        <v>0</v>
      </c>
      <c r="U156" s="37">
        <f t="shared" si="97"/>
        <v>0</v>
      </c>
      <c r="V156" s="37">
        <f t="shared" si="97"/>
        <v>0</v>
      </c>
      <c r="W156" s="38">
        <f t="shared" si="95"/>
        <v>0.23280882891683963</v>
      </c>
      <c r="X156" s="38">
        <f t="shared" si="96"/>
        <v>0.23280882891683963</v>
      </c>
      <c r="Y156" s="38"/>
      <c r="Z156" s="38"/>
      <c r="AA156" s="38"/>
    </row>
    <row r="157" spans="1:27" ht="15.75" hidden="1" customHeight="1">
      <c r="A157" s="35" t="s">
        <v>45</v>
      </c>
      <c r="B157" s="36" t="s">
        <v>46</v>
      </c>
      <c r="C157" s="37">
        <f t="shared" ref="C157:C171" si="98">+D157+H157</f>
        <v>5070</v>
      </c>
      <c r="D157" s="37">
        <f t="shared" ref="D157:D171" si="99">SUM(E157:G157)</f>
        <v>0</v>
      </c>
      <c r="E157" s="37">
        <v>0</v>
      </c>
      <c r="F157" s="37">
        <v>0</v>
      </c>
      <c r="G157" s="37">
        <v>0</v>
      </c>
      <c r="H157" s="37">
        <f t="shared" ref="H157:H171" si="100">SUM(I157:L157)</f>
        <v>5070</v>
      </c>
      <c r="I157" s="37">
        <v>5070</v>
      </c>
      <c r="J157" s="37">
        <v>0</v>
      </c>
      <c r="K157" s="37">
        <v>0</v>
      </c>
      <c r="L157" s="37">
        <v>0</v>
      </c>
      <c r="M157" s="37">
        <f t="shared" ref="M157:M171" si="101">SUM(N157:Q157)</f>
        <v>1840.3819999999998</v>
      </c>
      <c r="N157" s="37">
        <v>1840.3819999999998</v>
      </c>
      <c r="O157" s="37">
        <v>0</v>
      </c>
      <c r="P157" s="37">
        <v>0</v>
      </c>
      <c r="Q157" s="37">
        <v>0</v>
      </c>
      <c r="R157" s="37">
        <f t="shared" ref="R157:R171" si="102">SUM(S157:V157)</f>
        <v>3229.6180000000004</v>
      </c>
      <c r="S157" s="37">
        <f t="shared" ref="S157:U171" si="103">(E157+I157)-N157</f>
        <v>3229.6180000000004</v>
      </c>
      <c r="T157" s="37">
        <f t="shared" si="103"/>
        <v>0</v>
      </c>
      <c r="U157" s="37">
        <f t="shared" si="103"/>
        <v>0</v>
      </c>
      <c r="V157" s="37">
        <f t="shared" ref="V157:V171" si="104">L157-Q157</f>
        <v>0</v>
      </c>
      <c r="W157" s="38">
        <f t="shared" si="95"/>
        <v>0.36299447731755419</v>
      </c>
      <c r="X157" s="38">
        <f t="shared" si="96"/>
        <v>0.36299447731755419</v>
      </c>
      <c r="Y157" s="38"/>
      <c r="Z157" s="38"/>
      <c r="AA157" s="38"/>
    </row>
    <row r="158" spans="1:27" ht="15.75" hidden="1" customHeight="1">
      <c r="A158" s="35" t="s">
        <v>45</v>
      </c>
      <c r="B158" s="36" t="s">
        <v>47</v>
      </c>
      <c r="C158" s="37">
        <f t="shared" si="98"/>
        <v>3600</v>
      </c>
      <c r="D158" s="37">
        <f t="shared" si="99"/>
        <v>0</v>
      </c>
      <c r="E158" s="37">
        <v>0</v>
      </c>
      <c r="F158" s="37">
        <v>0</v>
      </c>
      <c r="G158" s="37">
        <v>0</v>
      </c>
      <c r="H158" s="37">
        <f t="shared" si="100"/>
        <v>3600</v>
      </c>
      <c r="I158" s="37">
        <v>3600</v>
      </c>
      <c r="J158" s="37">
        <v>0</v>
      </c>
      <c r="K158" s="37">
        <v>0</v>
      </c>
      <c r="L158" s="37">
        <v>0</v>
      </c>
      <c r="M158" s="37">
        <f t="shared" si="101"/>
        <v>411</v>
      </c>
      <c r="N158" s="37">
        <v>411</v>
      </c>
      <c r="O158" s="37">
        <v>0</v>
      </c>
      <c r="P158" s="37">
        <v>0</v>
      </c>
      <c r="Q158" s="37">
        <v>0</v>
      </c>
      <c r="R158" s="37">
        <f t="shared" si="102"/>
        <v>3189</v>
      </c>
      <c r="S158" s="37">
        <f t="shared" si="103"/>
        <v>3189</v>
      </c>
      <c r="T158" s="37">
        <f t="shared" si="103"/>
        <v>0</v>
      </c>
      <c r="U158" s="37">
        <f t="shared" si="103"/>
        <v>0</v>
      </c>
      <c r="V158" s="37">
        <f t="shared" si="104"/>
        <v>0</v>
      </c>
      <c r="W158" s="38">
        <f t="shared" si="95"/>
        <v>0.11416666666666667</v>
      </c>
      <c r="X158" s="38">
        <f t="shared" si="96"/>
        <v>0.11416666666666667</v>
      </c>
      <c r="Y158" s="38"/>
      <c r="Z158" s="38"/>
      <c r="AA158" s="38"/>
    </row>
    <row r="159" spans="1:27" ht="15.75" hidden="1" customHeight="1">
      <c r="A159" s="35" t="s">
        <v>45</v>
      </c>
      <c r="B159" s="36" t="s">
        <v>48</v>
      </c>
      <c r="C159" s="37">
        <f t="shared" si="98"/>
        <v>450</v>
      </c>
      <c r="D159" s="37">
        <f t="shared" si="99"/>
        <v>0</v>
      </c>
      <c r="E159" s="37">
        <v>0</v>
      </c>
      <c r="F159" s="37">
        <v>0</v>
      </c>
      <c r="G159" s="37">
        <v>0</v>
      </c>
      <c r="H159" s="37">
        <f t="shared" si="100"/>
        <v>450</v>
      </c>
      <c r="I159" s="37">
        <v>450</v>
      </c>
      <c r="J159" s="37">
        <v>0</v>
      </c>
      <c r="K159" s="37">
        <v>0</v>
      </c>
      <c r="L159" s="37">
        <v>0</v>
      </c>
      <c r="M159" s="37">
        <f t="shared" si="101"/>
        <v>15</v>
      </c>
      <c r="N159" s="37">
        <v>15</v>
      </c>
      <c r="O159" s="37">
        <v>0</v>
      </c>
      <c r="P159" s="37">
        <v>0</v>
      </c>
      <c r="Q159" s="37">
        <v>0</v>
      </c>
      <c r="R159" s="37">
        <f t="shared" si="102"/>
        <v>435</v>
      </c>
      <c r="S159" s="37">
        <f t="shared" si="103"/>
        <v>435</v>
      </c>
      <c r="T159" s="37">
        <f t="shared" si="103"/>
        <v>0</v>
      </c>
      <c r="U159" s="37">
        <f t="shared" si="103"/>
        <v>0</v>
      </c>
      <c r="V159" s="37">
        <f t="shared" si="104"/>
        <v>0</v>
      </c>
      <c r="W159" s="38">
        <f t="shared" si="95"/>
        <v>3.3333333333333333E-2</v>
      </c>
      <c r="X159" s="38">
        <f t="shared" si="96"/>
        <v>3.3333333333333333E-2</v>
      </c>
      <c r="Y159" s="38"/>
      <c r="Z159" s="38"/>
      <c r="AA159" s="38"/>
    </row>
    <row r="160" spans="1:27" ht="24" hidden="1" customHeight="1">
      <c r="A160" s="35" t="s">
        <v>45</v>
      </c>
      <c r="B160" s="36" t="s">
        <v>49</v>
      </c>
      <c r="C160" s="37">
        <f t="shared" si="98"/>
        <v>450</v>
      </c>
      <c r="D160" s="37">
        <f t="shared" si="99"/>
        <v>0</v>
      </c>
      <c r="E160" s="37">
        <v>0</v>
      </c>
      <c r="F160" s="37">
        <v>0</v>
      </c>
      <c r="G160" s="37">
        <v>0</v>
      </c>
      <c r="H160" s="37">
        <f t="shared" si="100"/>
        <v>450</v>
      </c>
      <c r="I160" s="37">
        <v>450</v>
      </c>
      <c r="J160" s="37">
        <v>0</v>
      </c>
      <c r="K160" s="37">
        <v>0</v>
      </c>
      <c r="L160" s="37">
        <v>0</v>
      </c>
      <c r="M160" s="37">
        <f t="shared" si="101"/>
        <v>0</v>
      </c>
      <c r="N160" s="37">
        <v>0</v>
      </c>
      <c r="O160" s="37">
        <v>0</v>
      </c>
      <c r="P160" s="37">
        <v>0</v>
      </c>
      <c r="Q160" s="37">
        <v>0</v>
      </c>
      <c r="R160" s="37">
        <f t="shared" si="102"/>
        <v>450</v>
      </c>
      <c r="S160" s="37">
        <f t="shared" si="103"/>
        <v>450</v>
      </c>
      <c r="T160" s="37">
        <f t="shared" si="103"/>
        <v>0</v>
      </c>
      <c r="U160" s="37">
        <f t="shared" si="103"/>
        <v>0</v>
      </c>
      <c r="V160" s="37">
        <f t="shared" si="104"/>
        <v>0</v>
      </c>
      <c r="W160" s="38">
        <f t="shared" si="95"/>
        <v>0</v>
      </c>
      <c r="X160" s="38">
        <f t="shared" si="96"/>
        <v>0</v>
      </c>
      <c r="Y160" s="38"/>
      <c r="Z160" s="38"/>
      <c r="AA160" s="38"/>
    </row>
    <row r="161" spans="1:27" ht="25.5" hidden="1" customHeight="1">
      <c r="A161" s="35" t="s">
        <v>45</v>
      </c>
      <c r="B161" s="36" t="s">
        <v>50</v>
      </c>
      <c r="C161" s="37">
        <f t="shared" si="98"/>
        <v>200</v>
      </c>
      <c r="D161" s="37">
        <f t="shared" si="99"/>
        <v>0</v>
      </c>
      <c r="E161" s="37">
        <v>0</v>
      </c>
      <c r="F161" s="37">
        <v>0</v>
      </c>
      <c r="G161" s="37">
        <v>0</v>
      </c>
      <c r="H161" s="37">
        <f t="shared" si="100"/>
        <v>200</v>
      </c>
      <c r="I161" s="37">
        <v>200</v>
      </c>
      <c r="J161" s="37">
        <v>0</v>
      </c>
      <c r="K161" s="37">
        <v>0</v>
      </c>
      <c r="L161" s="37">
        <v>0</v>
      </c>
      <c r="M161" s="37">
        <f t="shared" si="101"/>
        <v>0</v>
      </c>
      <c r="N161" s="37">
        <v>0</v>
      </c>
      <c r="O161" s="37">
        <v>0</v>
      </c>
      <c r="P161" s="37">
        <v>0</v>
      </c>
      <c r="Q161" s="37">
        <v>0</v>
      </c>
      <c r="R161" s="37">
        <f t="shared" si="102"/>
        <v>200</v>
      </c>
      <c r="S161" s="37">
        <f t="shared" si="103"/>
        <v>200</v>
      </c>
      <c r="T161" s="37">
        <f t="shared" si="103"/>
        <v>0</v>
      </c>
      <c r="U161" s="37">
        <f t="shared" si="103"/>
        <v>0</v>
      </c>
      <c r="V161" s="37">
        <f t="shared" si="104"/>
        <v>0</v>
      </c>
      <c r="W161" s="38">
        <f t="shared" si="95"/>
        <v>0</v>
      </c>
      <c r="X161" s="38">
        <f t="shared" si="96"/>
        <v>0</v>
      </c>
      <c r="Y161" s="38"/>
      <c r="Z161" s="38"/>
      <c r="AA161" s="38"/>
    </row>
    <row r="162" spans="1:27" ht="26.25" hidden="1" customHeight="1">
      <c r="A162" s="35" t="s">
        <v>45</v>
      </c>
      <c r="B162" s="36" t="s">
        <v>51</v>
      </c>
      <c r="C162" s="37">
        <f t="shared" si="98"/>
        <v>0</v>
      </c>
      <c r="D162" s="37">
        <f t="shared" si="99"/>
        <v>0</v>
      </c>
      <c r="E162" s="37">
        <v>0</v>
      </c>
      <c r="F162" s="37">
        <v>0</v>
      </c>
      <c r="G162" s="37">
        <v>0</v>
      </c>
      <c r="H162" s="37">
        <f t="shared" si="100"/>
        <v>0</v>
      </c>
      <c r="I162" s="37">
        <v>0</v>
      </c>
      <c r="J162" s="37">
        <v>0</v>
      </c>
      <c r="K162" s="37">
        <v>0</v>
      </c>
      <c r="L162" s="37">
        <v>0</v>
      </c>
      <c r="M162" s="37">
        <f t="shared" si="101"/>
        <v>0</v>
      </c>
      <c r="N162" s="37">
        <v>0</v>
      </c>
      <c r="O162" s="37">
        <v>0</v>
      </c>
      <c r="P162" s="37">
        <v>0</v>
      </c>
      <c r="Q162" s="37">
        <v>0</v>
      </c>
      <c r="R162" s="37">
        <f t="shared" si="102"/>
        <v>0</v>
      </c>
      <c r="S162" s="37">
        <f t="shared" si="103"/>
        <v>0</v>
      </c>
      <c r="T162" s="37">
        <f t="shared" si="103"/>
        <v>0</v>
      </c>
      <c r="U162" s="37">
        <f t="shared" si="103"/>
        <v>0</v>
      </c>
      <c r="V162" s="37">
        <f t="shared" si="104"/>
        <v>0</v>
      </c>
      <c r="W162" s="38"/>
      <c r="X162" s="38"/>
      <c r="Y162" s="38"/>
      <c r="Z162" s="38"/>
      <c r="AA162" s="38"/>
    </row>
    <row r="163" spans="1:27" ht="20.25" hidden="1" customHeight="1">
      <c r="A163" s="35" t="s">
        <v>45</v>
      </c>
      <c r="B163" s="36" t="s">
        <v>52</v>
      </c>
      <c r="C163" s="37">
        <f t="shared" si="98"/>
        <v>600</v>
      </c>
      <c r="D163" s="37">
        <f t="shared" si="99"/>
        <v>0</v>
      </c>
      <c r="E163" s="37">
        <v>0</v>
      </c>
      <c r="F163" s="37">
        <v>0</v>
      </c>
      <c r="G163" s="37">
        <v>0</v>
      </c>
      <c r="H163" s="37">
        <f t="shared" si="100"/>
        <v>600</v>
      </c>
      <c r="I163" s="37">
        <v>600</v>
      </c>
      <c r="J163" s="37">
        <v>0</v>
      </c>
      <c r="K163" s="37">
        <v>0</v>
      </c>
      <c r="L163" s="37">
        <v>0</v>
      </c>
      <c r="M163" s="37">
        <f t="shared" si="101"/>
        <v>16.256</v>
      </c>
      <c r="N163" s="37">
        <v>16.256</v>
      </c>
      <c r="O163" s="37">
        <v>0</v>
      </c>
      <c r="P163" s="37">
        <v>0</v>
      </c>
      <c r="Q163" s="37">
        <v>0</v>
      </c>
      <c r="R163" s="37">
        <f t="shared" si="102"/>
        <v>583.74400000000003</v>
      </c>
      <c r="S163" s="37">
        <f t="shared" si="103"/>
        <v>583.74400000000003</v>
      </c>
      <c r="T163" s="37">
        <f t="shared" si="103"/>
        <v>0</v>
      </c>
      <c r="U163" s="37">
        <f t="shared" si="103"/>
        <v>0</v>
      </c>
      <c r="V163" s="37">
        <f t="shared" si="104"/>
        <v>0</v>
      </c>
      <c r="W163" s="38">
        <f t="shared" si="95"/>
        <v>2.7093333333333334E-2</v>
      </c>
      <c r="X163" s="38">
        <f t="shared" si="96"/>
        <v>2.7093333333333334E-2</v>
      </c>
      <c r="Y163" s="38"/>
      <c r="Z163" s="38"/>
      <c r="AA163" s="38"/>
    </row>
    <row r="164" spans="1:27" ht="15.75" hidden="1" customHeight="1">
      <c r="A164" s="35" t="s">
        <v>45</v>
      </c>
      <c r="B164" s="36" t="s">
        <v>53</v>
      </c>
      <c r="C164" s="37">
        <f t="shared" si="98"/>
        <v>1800</v>
      </c>
      <c r="D164" s="37">
        <f t="shared" si="99"/>
        <v>0</v>
      </c>
      <c r="E164" s="37">
        <v>0</v>
      </c>
      <c r="F164" s="37">
        <v>0</v>
      </c>
      <c r="G164" s="37">
        <v>0</v>
      </c>
      <c r="H164" s="37">
        <f t="shared" si="100"/>
        <v>1800</v>
      </c>
      <c r="I164" s="37">
        <v>1800</v>
      </c>
      <c r="J164" s="37">
        <v>0</v>
      </c>
      <c r="K164" s="37">
        <v>0</v>
      </c>
      <c r="L164" s="37">
        <v>0</v>
      </c>
      <c r="M164" s="37">
        <f t="shared" si="101"/>
        <v>511.30500000000001</v>
      </c>
      <c r="N164" s="37">
        <v>511.30500000000001</v>
      </c>
      <c r="O164" s="37">
        <v>0</v>
      </c>
      <c r="P164" s="37">
        <v>0</v>
      </c>
      <c r="Q164" s="37">
        <v>0</v>
      </c>
      <c r="R164" s="37">
        <f t="shared" si="102"/>
        <v>1288.6949999999999</v>
      </c>
      <c r="S164" s="37">
        <f t="shared" si="103"/>
        <v>1288.6949999999999</v>
      </c>
      <c r="T164" s="37">
        <f t="shared" si="103"/>
        <v>0</v>
      </c>
      <c r="U164" s="37">
        <f t="shared" si="103"/>
        <v>0</v>
      </c>
      <c r="V164" s="37">
        <f t="shared" si="104"/>
        <v>0</v>
      </c>
      <c r="W164" s="38">
        <f t="shared" si="95"/>
        <v>0.28405833333333336</v>
      </c>
      <c r="X164" s="38">
        <f t="shared" si="96"/>
        <v>0.28405833333333336</v>
      </c>
      <c r="Y164" s="38"/>
      <c r="Z164" s="38"/>
      <c r="AA164" s="38"/>
    </row>
    <row r="165" spans="1:27" ht="15.75" hidden="1" customHeight="1">
      <c r="A165" s="35" t="s">
        <v>45</v>
      </c>
      <c r="B165" s="36" t="s">
        <v>54</v>
      </c>
      <c r="C165" s="37">
        <f t="shared" si="98"/>
        <v>950</v>
      </c>
      <c r="D165" s="37">
        <f t="shared" si="99"/>
        <v>0</v>
      </c>
      <c r="E165" s="37">
        <v>0</v>
      </c>
      <c r="F165" s="37">
        <v>0</v>
      </c>
      <c r="G165" s="37">
        <v>0</v>
      </c>
      <c r="H165" s="37">
        <f t="shared" si="100"/>
        <v>950</v>
      </c>
      <c r="I165" s="37">
        <v>950</v>
      </c>
      <c r="J165" s="37">
        <v>0</v>
      </c>
      <c r="K165" s="37">
        <v>0</v>
      </c>
      <c r="L165" s="37">
        <v>0</v>
      </c>
      <c r="M165" s="37">
        <f t="shared" si="101"/>
        <v>750</v>
      </c>
      <c r="N165" s="37">
        <v>750</v>
      </c>
      <c r="O165" s="37">
        <v>0</v>
      </c>
      <c r="P165" s="37">
        <v>0</v>
      </c>
      <c r="Q165" s="37">
        <v>0</v>
      </c>
      <c r="R165" s="37">
        <f t="shared" si="102"/>
        <v>200</v>
      </c>
      <c r="S165" s="37">
        <f t="shared" si="103"/>
        <v>200</v>
      </c>
      <c r="T165" s="37">
        <f t="shared" si="103"/>
        <v>0</v>
      </c>
      <c r="U165" s="37">
        <f t="shared" si="103"/>
        <v>0</v>
      </c>
      <c r="V165" s="37">
        <f t="shared" si="104"/>
        <v>0</v>
      </c>
      <c r="W165" s="38">
        <f t="shared" si="95"/>
        <v>0.78947368421052633</v>
      </c>
      <c r="X165" s="38">
        <f t="shared" si="96"/>
        <v>0.78947368421052633</v>
      </c>
      <c r="Y165" s="38"/>
      <c r="Z165" s="38"/>
      <c r="AA165" s="38"/>
    </row>
    <row r="166" spans="1:27" ht="15.75" hidden="1" customHeight="1">
      <c r="A166" s="35" t="s">
        <v>45</v>
      </c>
      <c r="B166" s="36" t="s">
        <v>55</v>
      </c>
      <c r="C166" s="37">
        <f t="shared" si="98"/>
        <v>300</v>
      </c>
      <c r="D166" s="37">
        <f t="shared" si="99"/>
        <v>0</v>
      </c>
      <c r="E166" s="37">
        <v>0</v>
      </c>
      <c r="F166" s="37">
        <v>0</v>
      </c>
      <c r="G166" s="37">
        <v>0</v>
      </c>
      <c r="H166" s="37">
        <f t="shared" si="100"/>
        <v>300</v>
      </c>
      <c r="I166" s="37">
        <v>300</v>
      </c>
      <c r="J166" s="37">
        <v>0</v>
      </c>
      <c r="K166" s="37">
        <v>0</v>
      </c>
      <c r="L166" s="37">
        <v>0</v>
      </c>
      <c r="M166" s="37">
        <f t="shared" si="101"/>
        <v>0</v>
      </c>
      <c r="N166" s="37">
        <v>0</v>
      </c>
      <c r="O166" s="37">
        <v>0</v>
      </c>
      <c r="P166" s="37">
        <v>0</v>
      </c>
      <c r="Q166" s="37">
        <v>0</v>
      </c>
      <c r="R166" s="37">
        <f t="shared" si="102"/>
        <v>300</v>
      </c>
      <c r="S166" s="37">
        <f t="shared" si="103"/>
        <v>300</v>
      </c>
      <c r="T166" s="37">
        <f t="shared" si="103"/>
        <v>0</v>
      </c>
      <c r="U166" s="37">
        <f t="shared" si="103"/>
        <v>0</v>
      </c>
      <c r="V166" s="37">
        <f t="shared" si="104"/>
        <v>0</v>
      </c>
      <c r="W166" s="38">
        <f t="shared" si="95"/>
        <v>0</v>
      </c>
      <c r="X166" s="38">
        <f t="shared" si="96"/>
        <v>0</v>
      </c>
      <c r="Y166" s="38"/>
      <c r="Z166" s="38"/>
      <c r="AA166" s="38"/>
    </row>
    <row r="167" spans="1:27" ht="15.75" hidden="1" customHeight="1">
      <c r="A167" s="35" t="s">
        <v>45</v>
      </c>
      <c r="B167" s="36" t="s">
        <v>56</v>
      </c>
      <c r="C167" s="37">
        <f t="shared" si="98"/>
        <v>200</v>
      </c>
      <c r="D167" s="37">
        <f t="shared" si="99"/>
        <v>0</v>
      </c>
      <c r="E167" s="37">
        <v>0</v>
      </c>
      <c r="F167" s="37">
        <v>0</v>
      </c>
      <c r="G167" s="37">
        <v>0</v>
      </c>
      <c r="H167" s="37">
        <f t="shared" si="100"/>
        <v>200</v>
      </c>
      <c r="I167" s="37">
        <v>200</v>
      </c>
      <c r="J167" s="37">
        <v>0</v>
      </c>
      <c r="K167" s="37">
        <v>0</v>
      </c>
      <c r="L167" s="37">
        <v>0</v>
      </c>
      <c r="M167" s="37">
        <f t="shared" si="101"/>
        <v>0</v>
      </c>
      <c r="N167" s="37">
        <v>0</v>
      </c>
      <c r="O167" s="37">
        <v>0</v>
      </c>
      <c r="P167" s="37">
        <v>0</v>
      </c>
      <c r="Q167" s="37">
        <v>0</v>
      </c>
      <c r="R167" s="37">
        <f t="shared" si="102"/>
        <v>200</v>
      </c>
      <c r="S167" s="37">
        <f t="shared" si="103"/>
        <v>200</v>
      </c>
      <c r="T167" s="37">
        <f t="shared" si="103"/>
        <v>0</v>
      </c>
      <c r="U167" s="37">
        <f t="shared" si="103"/>
        <v>0</v>
      </c>
      <c r="V167" s="37">
        <f t="shared" si="104"/>
        <v>0</v>
      </c>
      <c r="W167" s="38">
        <f t="shared" si="95"/>
        <v>0</v>
      </c>
      <c r="X167" s="38">
        <f t="shared" si="96"/>
        <v>0</v>
      </c>
      <c r="Y167" s="38"/>
      <c r="Z167" s="38"/>
      <c r="AA167" s="38"/>
    </row>
    <row r="168" spans="1:27" ht="15.75" hidden="1" customHeight="1">
      <c r="A168" s="35" t="s">
        <v>45</v>
      </c>
      <c r="B168" s="36" t="s">
        <v>57</v>
      </c>
      <c r="C168" s="37">
        <f t="shared" si="98"/>
        <v>0</v>
      </c>
      <c r="D168" s="37">
        <f t="shared" si="99"/>
        <v>0</v>
      </c>
      <c r="E168" s="37">
        <v>0</v>
      </c>
      <c r="F168" s="37">
        <v>0</v>
      </c>
      <c r="G168" s="37">
        <v>0</v>
      </c>
      <c r="H168" s="37">
        <f t="shared" si="100"/>
        <v>0</v>
      </c>
      <c r="I168" s="37">
        <v>0</v>
      </c>
      <c r="J168" s="37">
        <v>0</v>
      </c>
      <c r="K168" s="37">
        <v>0</v>
      </c>
      <c r="L168" s="37">
        <v>0</v>
      </c>
      <c r="M168" s="37">
        <f t="shared" si="101"/>
        <v>0</v>
      </c>
      <c r="N168" s="37">
        <v>0</v>
      </c>
      <c r="O168" s="37">
        <v>0</v>
      </c>
      <c r="P168" s="37">
        <v>0</v>
      </c>
      <c r="Q168" s="37">
        <v>0</v>
      </c>
      <c r="R168" s="37">
        <f t="shared" si="102"/>
        <v>0</v>
      </c>
      <c r="S168" s="37">
        <f t="shared" si="103"/>
        <v>0</v>
      </c>
      <c r="T168" s="37">
        <f t="shared" si="103"/>
        <v>0</v>
      </c>
      <c r="U168" s="37">
        <f t="shared" si="103"/>
        <v>0</v>
      </c>
      <c r="V168" s="37">
        <f t="shared" si="104"/>
        <v>0</v>
      </c>
      <c r="W168" s="38"/>
      <c r="X168" s="38"/>
      <c r="Y168" s="38"/>
      <c r="Z168" s="38"/>
      <c r="AA168" s="38"/>
    </row>
    <row r="169" spans="1:27" ht="20.25" hidden="1">
      <c r="A169" s="35" t="s">
        <v>45</v>
      </c>
      <c r="B169" s="36" t="s">
        <v>58</v>
      </c>
      <c r="C169" s="37">
        <f t="shared" si="98"/>
        <v>294</v>
      </c>
      <c r="D169" s="37">
        <f t="shared" si="99"/>
        <v>0</v>
      </c>
      <c r="E169" s="37">
        <v>0</v>
      </c>
      <c r="F169" s="37">
        <v>0</v>
      </c>
      <c r="G169" s="37">
        <v>0</v>
      </c>
      <c r="H169" s="37">
        <f t="shared" si="100"/>
        <v>294</v>
      </c>
      <c r="I169" s="37">
        <v>294</v>
      </c>
      <c r="J169" s="37">
        <v>0</v>
      </c>
      <c r="K169" s="37">
        <v>0</v>
      </c>
      <c r="L169" s="37">
        <v>0</v>
      </c>
      <c r="M169" s="37">
        <f t="shared" si="101"/>
        <v>85</v>
      </c>
      <c r="N169" s="37">
        <v>85</v>
      </c>
      <c r="O169" s="37">
        <v>0</v>
      </c>
      <c r="P169" s="37">
        <v>0</v>
      </c>
      <c r="Q169" s="37">
        <v>0</v>
      </c>
      <c r="R169" s="37">
        <f t="shared" si="102"/>
        <v>209</v>
      </c>
      <c r="S169" s="37">
        <f t="shared" si="103"/>
        <v>209</v>
      </c>
      <c r="T169" s="37">
        <f t="shared" si="103"/>
        <v>0</v>
      </c>
      <c r="U169" s="37">
        <f t="shared" si="103"/>
        <v>0</v>
      </c>
      <c r="V169" s="37">
        <f t="shared" si="104"/>
        <v>0</v>
      </c>
      <c r="W169" s="38">
        <f t="shared" si="95"/>
        <v>0.28911564625850339</v>
      </c>
      <c r="X169" s="38">
        <f t="shared" si="96"/>
        <v>0.28911564625850339</v>
      </c>
      <c r="Y169" s="38"/>
      <c r="Z169" s="38"/>
      <c r="AA169" s="38"/>
    </row>
    <row r="170" spans="1:27" ht="18.75" hidden="1" customHeight="1">
      <c r="A170" s="35" t="s">
        <v>45</v>
      </c>
      <c r="B170" s="36" t="s">
        <v>59</v>
      </c>
      <c r="C170" s="37">
        <f t="shared" si="98"/>
        <v>1240</v>
      </c>
      <c r="D170" s="37">
        <f t="shared" si="99"/>
        <v>0</v>
      </c>
      <c r="E170" s="37">
        <v>0</v>
      </c>
      <c r="F170" s="37">
        <v>0</v>
      </c>
      <c r="G170" s="37">
        <v>0</v>
      </c>
      <c r="H170" s="37">
        <f t="shared" si="100"/>
        <v>1240</v>
      </c>
      <c r="I170" s="37">
        <v>1240</v>
      </c>
      <c r="J170" s="37">
        <v>0</v>
      </c>
      <c r="K170" s="37">
        <v>0</v>
      </c>
      <c r="L170" s="37">
        <v>0</v>
      </c>
      <c r="M170" s="37">
        <f t="shared" si="101"/>
        <v>184</v>
      </c>
      <c r="N170" s="37">
        <v>184</v>
      </c>
      <c r="O170" s="37">
        <v>0</v>
      </c>
      <c r="P170" s="37">
        <v>0</v>
      </c>
      <c r="Q170" s="37">
        <v>0</v>
      </c>
      <c r="R170" s="37">
        <f t="shared" si="102"/>
        <v>1056</v>
      </c>
      <c r="S170" s="37">
        <f t="shared" si="103"/>
        <v>1056</v>
      </c>
      <c r="T170" s="37">
        <f t="shared" si="103"/>
        <v>0</v>
      </c>
      <c r="U170" s="37">
        <f t="shared" si="103"/>
        <v>0</v>
      </c>
      <c r="V170" s="37">
        <f t="shared" si="104"/>
        <v>0</v>
      </c>
      <c r="W170" s="38">
        <f t="shared" si="95"/>
        <v>0.14838709677419354</v>
      </c>
      <c r="X170" s="38">
        <f t="shared" si="96"/>
        <v>0.14838709677419354</v>
      </c>
      <c r="Y170" s="38"/>
      <c r="Z170" s="38"/>
      <c r="AA170" s="38"/>
    </row>
    <row r="171" spans="1:27" ht="22.5" hidden="1" customHeight="1">
      <c r="A171" s="35" t="s">
        <v>45</v>
      </c>
      <c r="B171" s="36" t="s">
        <v>60</v>
      </c>
      <c r="C171" s="37">
        <f t="shared" si="98"/>
        <v>1224</v>
      </c>
      <c r="D171" s="37">
        <f t="shared" si="99"/>
        <v>0</v>
      </c>
      <c r="E171" s="37">
        <v>0</v>
      </c>
      <c r="F171" s="37">
        <v>0</v>
      </c>
      <c r="G171" s="37">
        <v>0</v>
      </c>
      <c r="H171" s="37">
        <f t="shared" si="100"/>
        <v>1224</v>
      </c>
      <c r="I171" s="37">
        <v>1224</v>
      </c>
      <c r="J171" s="37">
        <v>0</v>
      </c>
      <c r="K171" s="37">
        <v>0</v>
      </c>
      <c r="L171" s="37">
        <v>0</v>
      </c>
      <c r="M171" s="37">
        <f t="shared" si="101"/>
        <v>0</v>
      </c>
      <c r="N171" s="37">
        <v>0</v>
      </c>
      <c r="O171" s="37">
        <v>0</v>
      </c>
      <c r="P171" s="37">
        <v>0</v>
      </c>
      <c r="Q171" s="37">
        <v>0</v>
      </c>
      <c r="R171" s="37">
        <f t="shared" si="102"/>
        <v>1224</v>
      </c>
      <c r="S171" s="37">
        <f t="shared" si="103"/>
        <v>1224</v>
      </c>
      <c r="T171" s="37">
        <f t="shared" si="103"/>
        <v>0</v>
      </c>
      <c r="U171" s="37">
        <f t="shared" si="103"/>
        <v>0</v>
      </c>
      <c r="V171" s="37">
        <f t="shared" si="104"/>
        <v>0</v>
      </c>
      <c r="W171" s="38">
        <f t="shared" si="95"/>
        <v>0</v>
      </c>
      <c r="X171" s="38">
        <f t="shared" si="96"/>
        <v>0</v>
      </c>
      <c r="Y171" s="38"/>
      <c r="Z171" s="38"/>
      <c r="AA171" s="38"/>
    </row>
    <row r="172" spans="1:27" s="12" customFormat="1" ht="15.75" customHeight="1">
      <c r="A172" s="31" t="s">
        <v>75</v>
      </c>
      <c r="B172" s="32" t="s">
        <v>76</v>
      </c>
      <c r="C172" s="33">
        <f>+C173+C174</f>
        <v>37819.346453999999</v>
      </c>
      <c r="D172" s="33">
        <f t="shared" ref="D172:V172" si="105">+D173+D174</f>
        <v>3306.346454</v>
      </c>
      <c r="E172" s="33">
        <f t="shared" si="105"/>
        <v>3306.346454</v>
      </c>
      <c r="F172" s="33">
        <f t="shared" si="105"/>
        <v>0</v>
      </c>
      <c r="G172" s="33">
        <f t="shared" si="105"/>
        <v>0</v>
      </c>
      <c r="H172" s="33">
        <f t="shared" si="105"/>
        <v>34513</v>
      </c>
      <c r="I172" s="33">
        <f t="shared" si="105"/>
        <v>17405</v>
      </c>
      <c r="J172" s="33">
        <f t="shared" si="105"/>
        <v>0</v>
      </c>
      <c r="K172" s="33">
        <f t="shared" si="105"/>
        <v>0</v>
      </c>
      <c r="L172" s="33">
        <f t="shared" si="105"/>
        <v>17108</v>
      </c>
      <c r="M172" s="33">
        <f t="shared" si="105"/>
        <v>5921.4281729999993</v>
      </c>
      <c r="N172" s="33">
        <f t="shared" si="105"/>
        <v>2782.141173</v>
      </c>
      <c r="O172" s="33">
        <f t="shared" si="105"/>
        <v>0</v>
      </c>
      <c r="P172" s="33">
        <f t="shared" si="105"/>
        <v>0</v>
      </c>
      <c r="Q172" s="33">
        <f t="shared" si="105"/>
        <v>3139.2869999999998</v>
      </c>
      <c r="R172" s="33">
        <f t="shared" si="105"/>
        <v>31897.918280999998</v>
      </c>
      <c r="S172" s="33">
        <f t="shared" si="105"/>
        <v>17929.205280999999</v>
      </c>
      <c r="T172" s="33">
        <f t="shared" si="105"/>
        <v>0</v>
      </c>
      <c r="U172" s="33">
        <f t="shared" si="105"/>
        <v>0</v>
      </c>
      <c r="V172" s="33">
        <f t="shared" si="105"/>
        <v>13968.713</v>
      </c>
      <c r="W172" s="34">
        <f>M172/C172</f>
        <v>0.15657140400885255</v>
      </c>
      <c r="X172" s="34">
        <f>N172/(E172+I172)</f>
        <v>0.13432932422714039</v>
      </c>
      <c r="Y172" s="34"/>
      <c r="Z172" s="34"/>
      <c r="AA172" s="34">
        <f>Q172/L172</f>
        <v>0.18349818798223053</v>
      </c>
    </row>
    <row r="173" spans="1:27" ht="18.75" customHeight="1">
      <c r="A173" s="35" t="s">
        <v>42</v>
      </c>
      <c r="B173" s="36" t="s">
        <v>43</v>
      </c>
      <c r="C173" s="37">
        <f>+D173+H173</f>
        <v>25309.262999999999</v>
      </c>
      <c r="D173" s="37">
        <f>SUM(E173:G173)</f>
        <v>2961.2629999999999</v>
      </c>
      <c r="E173" s="37">
        <v>2961.2629999999999</v>
      </c>
      <c r="F173" s="37">
        <v>0</v>
      </c>
      <c r="G173" s="37">
        <v>0</v>
      </c>
      <c r="H173" s="37">
        <f>SUM(I173:L173)</f>
        <v>22348</v>
      </c>
      <c r="I173" s="37">
        <v>5240</v>
      </c>
      <c r="J173" s="37">
        <v>0</v>
      </c>
      <c r="K173" s="37">
        <v>0</v>
      </c>
      <c r="L173" s="37">
        <v>17108</v>
      </c>
      <c r="M173" s="37">
        <f>SUM(N173:Q173)</f>
        <v>4072.2637369999998</v>
      </c>
      <c r="N173" s="37">
        <v>932.97673699999996</v>
      </c>
      <c r="O173" s="37">
        <v>0</v>
      </c>
      <c r="P173" s="37">
        <v>0</v>
      </c>
      <c r="Q173" s="37">
        <v>3139.2869999999998</v>
      </c>
      <c r="R173" s="37">
        <f>SUM(S173:V173)</f>
        <v>21236.999262999998</v>
      </c>
      <c r="S173" s="37">
        <f>(E173+I173)-N173</f>
        <v>7268.2862629999991</v>
      </c>
      <c r="T173" s="37">
        <f>(F173+J173)-O173</f>
        <v>0</v>
      </c>
      <c r="U173" s="37">
        <f>(G173+K173)-P173</f>
        <v>0</v>
      </c>
      <c r="V173" s="37">
        <f>L173-Q173</f>
        <v>13968.713</v>
      </c>
      <c r="W173" s="38">
        <f t="shared" ref="W173:W188" si="106">M173/C173</f>
        <v>0.16090013118912233</v>
      </c>
      <c r="X173" s="38">
        <f t="shared" ref="X173:X188" si="107">N173/(E173+I173)</f>
        <v>0.11376012901915231</v>
      </c>
      <c r="Y173" s="38"/>
      <c r="Z173" s="38"/>
      <c r="AA173" s="38">
        <f>Q173/L173</f>
        <v>0.18349818798223053</v>
      </c>
    </row>
    <row r="174" spans="1:27" ht="15.75" customHeight="1">
      <c r="A174" s="35" t="s">
        <v>42</v>
      </c>
      <c r="B174" s="36" t="s">
        <v>44</v>
      </c>
      <c r="C174" s="37">
        <f t="shared" ref="C174:V174" si="108">SUM(C175:C189)</f>
        <v>12510.083454</v>
      </c>
      <c r="D174" s="37">
        <f t="shared" si="108"/>
        <v>345.08345399999996</v>
      </c>
      <c r="E174" s="37">
        <f t="shared" si="108"/>
        <v>345.08345399999996</v>
      </c>
      <c r="F174" s="37">
        <f t="shared" si="108"/>
        <v>0</v>
      </c>
      <c r="G174" s="37">
        <f t="shared" si="108"/>
        <v>0</v>
      </c>
      <c r="H174" s="37">
        <f t="shared" si="108"/>
        <v>12165</v>
      </c>
      <c r="I174" s="37">
        <f t="shared" si="108"/>
        <v>12165</v>
      </c>
      <c r="J174" s="37">
        <f t="shared" si="108"/>
        <v>0</v>
      </c>
      <c r="K174" s="37">
        <f t="shared" si="108"/>
        <v>0</v>
      </c>
      <c r="L174" s="37">
        <f t="shared" si="108"/>
        <v>0</v>
      </c>
      <c r="M174" s="37">
        <f t="shared" si="108"/>
        <v>1849.1644359999998</v>
      </c>
      <c r="N174" s="37">
        <f t="shared" si="108"/>
        <v>1849.1644359999998</v>
      </c>
      <c r="O174" s="37">
        <f t="shared" si="108"/>
        <v>0</v>
      </c>
      <c r="P174" s="37">
        <f t="shared" si="108"/>
        <v>0</v>
      </c>
      <c r="Q174" s="37">
        <f t="shared" si="108"/>
        <v>0</v>
      </c>
      <c r="R174" s="37">
        <f t="shared" si="108"/>
        <v>10660.919018000001</v>
      </c>
      <c r="S174" s="37">
        <f t="shared" si="108"/>
        <v>10660.919018000001</v>
      </c>
      <c r="T174" s="37">
        <f t="shared" si="108"/>
        <v>0</v>
      </c>
      <c r="U174" s="37">
        <f t="shared" si="108"/>
        <v>0</v>
      </c>
      <c r="V174" s="37">
        <f t="shared" si="108"/>
        <v>0</v>
      </c>
      <c r="W174" s="38">
        <f t="shared" si="106"/>
        <v>0.14781391689347556</v>
      </c>
      <c r="X174" s="38">
        <f t="shared" si="107"/>
        <v>0.14781391689347556</v>
      </c>
      <c r="Y174" s="38"/>
      <c r="Z174" s="38"/>
      <c r="AA174" s="38"/>
    </row>
    <row r="175" spans="1:27" ht="15.75" hidden="1" customHeight="1">
      <c r="A175" s="35" t="s">
        <v>45</v>
      </c>
      <c r="B175" s="36" t="s">
        <v>46</v>
      </c>
      <c r="C175" s="37">
        <f t="shared" ref="C175:C189" si="109">+D175+H175</f>
        <v>3875.0834540000001</v>
      </c>
      <c r="D175" s="37">
        <f t="shared" ref="D175:D189" si="110">SUM(E175:G175)</f>
        <v>335.08345399999996</v>
      </c>
      <c r="E175" s="37">
        <v>335.08345399999996</v>
      </c>
      <c r="F175" s="37">
        <v>0</v>
      </c>
      <c r="G175" s="37">
        <v>0</v>
      </c>
      <c r="H175" s="37">
        <f t="shared" ref="H175:H189" si="111">SUM(I175:L175)</f>
        <v>3540</v>
      </c>
      <c r="I175" s="37">
        <v>3540</v>
      </c>
      <c r="J175" s="37">
        <v>0</v>
      </c>
      <c r="K175" s="37">
        <v>0</v>
      </c>
      <c r="L175" s="37">
        <v>0</v>
      </c>
      <c r="M175" s="37">
        <f t="shared" ref="M175:M189" si="112">SUM(N175:Q175)</f>
        <v>1660.9644359999998</v>
      </c>
      <c r="N175" s="37">
        <v>1660.9644359999998</v>
      </c>
      <c r="O175" s="37">
        <v>0</v>
      </c>
      <c r="P175" s="37">
        <v>0</v>
      </c>
      <c r="Q175" s="37">
        <v>0</v>
      </c>
      <c r="R175" s="37">
        <f t="shared" ref="R175:R189" si="113">SUM(S175:V175)</f>
        <v>2214.1190180000003</v>
      </c>
      <c r="S175" s="37">
        <f t="shared" ref="S175:U189" si="114">(E175+I175)-N175</f>
        <v>2214.1190180000003</v>
      </c>
      <c r="T175" s="37">
        <f t="shared" si="114"/>
        <v>0</v>
      </c>
      <c r="U175" s="37">
        <f t="shared" si="114"/>
        <v>0</v>
      </c>
      <c r="V175" s="37">
        <f t="shared" ref="V175:V189" si="115">L175-Q175</f>
        <v>0</v>
      </c>
      <c r="W175" s="38">
        <f t="shared" si="106"/>
        <v>0.42862675235690545</v>
      </c>
      <c r="X175" s="38">
        <f t="shared" si="107"/>
        <v>0.42862675235690545</v>
      </c>
      <c r="Y175" s="38"/>
      <c r="Z175" s="38"/>
      <c r="AA175" s="38"/>
    </row>
    <row r="176" spans="1:27" ht="15.75" hidden="1" customHeight="1">
      <c r="A176" s="35" t="s">
        <v>45</v>
      </c>
      <c r="B176" s="36" t="s">
        <v>47</v>
      </c>
      <c r="C176" s="37">
        <f t="shared" si="109"/>
        <v>2490</v>
      </c>
      <c r="D176" s="37">
        <f t="shared" si="110"/>
        <v>0</v>
      </c>
      <c r="E176" s="37">
        <v>0</v>
      </c>
      <c r="F176" s="37">
        <v>0</v>
      </c>
      <c r="G176" s="37">
        <v>0</v>
      </c>
      <c r="H176" s="37">
        <f t="shared" si="111"/>
        <v>2490</v>
      </c>
      <c r="I176" s="37">
        <v>2490</v>
      </c>
      <c r="J176" s="37">
        <v>0</v>
      </c>
      <c r="K176" s="37">
        <v>0</v>
      </c>
      <c r="L176" s="37">
        <v>0</v>
      </c>
      <c r="M176" s="37">
        <f t="shared" si="112"/>
        <v>25.2</v>
      </c>
      <c r="N176" s="37">
        <v>25.2</v>
      </c>
      <c r="O176" s="37">
        <v>0</v>
      </c>
      <c r="P176" s="37">
        <v>0</v>
      </c>
      <c r="Q176" s="37">
        <v>0</v>
      </c>
      <c r="R176" s="37">
        <f t="shared" si="113"/>
        <v>2464.8000000000002</v>
      </c>
      <c r="S176" s="37">
        <f t="shared" si="114"/>
        <v>2464.8000000000002</v>
      </c>
      <c r="T176" s="37">
        <f t="shared" si="114"/>
        <v>0</v>
      </c>
      <c r="U176" s="37">
        <f t="shared" si="114"/>
        <v>0</v>
      </c>
      <c r="V176" s="37">
        <f t="shared" si="115"/>
        <v>0</v>
      </c>
      <c r="W176" s="38">
        <f t="shared" si="106"/>
        <v>1.0120481927710843E-2</v>
      </c>
      <c r="X176" s="38">
        <f t="shared" si="107"/>
        <v>1.0120481927710843E-2</v>
      </c>
      <c r="Y176" s="38"/>
      <c r="Z176" s="38"/>
      <c r="AA176" s="38"/>
    </row>
    <row r="177" spans="1:27" ht="15.75" hidden="1" customHeight="1">
      <c r="A177" s="35" t="s">
        <v>45</v>
      </c>
      <c r="B177" s="36" t="s">
        <v>48</v>
      </c>
      <c r="C177" s="37">
        <f t="shared" si="109"/>
        <v>315</v>
      </c>
      <c r="D177" s="37">
        <f t="shared" si="110"/>
        <v>0</v>
      </c>
      <c r="E177" s="37">
        <v>0</v>
      </c>
      <c r="F177" s="37">
        <v>0</v>
      </c>
      <c r="G177" s="37">
        <v>0</v>
      </c>
      <c r="H177" s="37">
        <f t="shared" si="111"/>
        <v>315</v>
      </c>
      <c r="I177" s="37">
        <v>315</v>
      </c>
      <c r="J177" s="37">
        <v>0</v>
      </c>
      <c r="K177" s="37">
        <v>0</v>
      </c>
      <c r="L177" s="37">
        <v>0</v>
      </c>
      <c r="M177" s="37">
        <f t="shared" si="112"/>
        <v>0</v>
      </c>
      <c r="N177" s="37">
        <v>0</v>
      </c>
      <c r="O177" s="37">
        <v>0</v>
      </c>
      <c r="P177" s="37">
        <v>0</v>
      </c>
      <c r="Q177" s="37">
        <v>0</v>
      </c>
      <c r="R177" s="37">
        <f t="shared" si="113"/>
        <v>315</v>
      </c>
      <c r="S177" s="37">
        <f t="shared" si="114"/>
        <v>315</v>
      </c>
      <c r="T177" s="37">
        <f t="shared" si="114"/>
        <v>0</v>
      </c>
      <c r="U177" s="37">
        <f t="shared" si="114"/>
        <v>0</v>
      </c>
      <c r="V177" s="37">
        <f t="shared" si="115"/>
        <v>0</v>
      </c>
      <c r="W177" s="38">
        <f t="shared" si="106"/>
        <v>0</v>
      </c>
      <c r="X177" s="38">
        <f t="shared" si="107"/>
        <v>0</v>
      </c>
      <c r="Y177" s="38"/>
      <c r="Z177" s="38"/>
      <c r="AA177" s="38"/>
    </row>
    <row r="178" spans="1:27" ht="24" hidden="1" customHeight="1">
      <c r="A178" s="35" t="s">
        <v>45</v>
      </c>
      <c r="B178" s="36" t="s">
        <v>49</v>
      </c>
      <c r="C178" s="37">
        <f t="shared" si="109"/>
        <v>315</v>
      </c>
      <c r="D178" s="37">
        <f t="shared" si="110"/>
        <v>0</v>
      </c>
      <c r="E178" s="37">
        <v>0</v>
      </c>
      <c r="F178" s="37">
        <v>0</v>
      </c>
      <c r="G178" s="37">
        <v>0</v>
      </c>
      <c r="H178" s="37">
        <f t="shared" si="111"/>
        <v>315</v>
      </c>
      <c r="I178" s="37">
        <v>315</v>
      </c>
      <c r="J178" s="37">
        <v>0</v>
      </c>
      <c r="K178" s="37">
        <v>0</v>
      </c>
      <c r="L178" s="37">
        <v>0</v>
      </c>
      <c r="M178" s="37">
        <f t="shared" si="112"/>
        <v>0</v>
      </c>
      <c r="N178" s="37">
        <v>0</v>
      </c>
      <c r="O178" s="37">
        <v>0</v>
      </c>
      <c r="P178" s="37">
        <v>0</v>
      </c>
      <c r="Q178" s="37">
        <v>0</v>
      </c>
      <c r="R178" s="37">
        <f t="shared" si="113"/>
        <v>315</v>
      </c>
      <c r="S178" s="37">
        <f t="shared" si="114"/>
        <v>315</v>
      </c>
      <c r="T178" s="37">
        <f t="shared" si="114"/>
        <v>0</v>
      </c>
      <c r="U178" s="37">
        <f t="shared" si="114"/>
        <v>0</v>
      </c>
      <c r="V178" s="37">
        <f t="shared" si="115"/>
        <v>0</v>
      </c>
      <c r="W178" s="38">
        <f t="shared" si="106"/>
        <v>0</v>
      </c>
      <c r="X178" s="38">
        <f t="shared" si="107"/>
        <v>0</v>
      </c>
      <c r="Y178" s="38"/>
      <c r="Z178" s="38"/>
      <c r="AA178" s="38"/>
    </row>
    <row r="179" spans="1:27" ht="25.5" hidden="1" customHeight="1">
      <c r="A179" s="35" t="s">
        <v>45</v>
      </c>
      <c r="B179" s="36" t="s">
        <v>50</v>
      </c>
      <c r="C179" s="37">
        <f t="shared" si="109"/>
        <v>200</v>
      </c>
      <c r="D179" s="37">
        <f t="shared" si="110"/>
        <v>0</v>
      </c>
      <c r="E179" s="37">
        <v>0</v>
      </c>
      <c r="F179" s="37">
        <v>0</v>
      </c>
      <c r="G179" s="37">
        <v>0</v>
      </c>
      <c r="H179" s="37">
        <f t="shared" si="111"/>
        <v>200</v>
      </c>
      <c r="I179" s="37">
        <v>200</v>
      </c>
      <c r="J179" s="37">
        <v>0</v>
      </c>
      <c r="K179" s="37">
        <v>0</v>
      </c>
      <c r="L179" s="37">
        <v>0</v>
      </c>
      <c r="M179" s="37">
        <f t="shared" si="112"/>
        <v>0</v>
      </c>
      <c r="N179" s="37">
        <v>0</v>
      </c>
      <c r="O179" s="37">
        <v>0</v>
      </c>
      <c r="P179" s="37">
        <v>0</v>
      </c>
      <c r="Q179" s="37">
        <v>0</v>
      </c>
      <c r="R179" s="37">
        <f t="shared" si="113"/>
        <v>200</v>
      </c>
      <c r="S179" s="37">
        <f t="shared" si="114"/>
        <v>200</v>
      </c>
      <c r="T179" s="37">
        <f t="shared" si="114"/>
        <v>0</v>
      </c>
      <c r="U179" s="37">
        <f t="shared" si="114"/>
        <v>0</v>
      </c>
      <c r="V179" s="37">
        <f t="shared" si="115"/>
        <v>0</v>
      </c>
      <c r="W179" s="38">
        <f t="shared" si="106"/>
        <v>0</v>
      </c>
      <c r="X179" s="38">
        <f t="shared" si="107"/>
        <v>0</v>
      </c>
      <c r="Y179" s="38"/>
      <c r="Z179" s="38"/>
      <c r="AA179" s="38"/>
    </row>
    <row r="180" spans="1:27" ht="26.25" hidden="1" customHeight="1">
      <c r="A180" s="35" t="s">
        <v>45</v>
      </c>
      <c r="B180" s="36" t="s">
        <v>51</v>
      </c>
      <c r="C180" s="37">
        <f t="shared" si="109"/>
        <v>0</v>
      </c>
      <c r="D180" s="37">
        <f t="shared" si="110"/>
        <v>0</v>
      </c>
      <c r="E180" s="37">
        <v>0</v>
      </c>
      <c r="F180" s="37">
        <v>0</v>
      </c>
      <c r="G180" s="37">
        <v>0</v>
      </c>
      <c r="H180" s="37">
        <f t="shared" si="111"/>
        <v>0</v>
      </c>
      <c r="I180" s="37">
        <v>0</v>
      </c>
      <c r="J180" s="37">
        <v>0</v>
      </c>
      <c r="K180" s="37">
        <v>0</v>
      </c>
      <c r="L180" s="37">
        <v>0</v>
      </c>
      <c r="M180" s="37">
        <f t="shared" si="112"/>
        <v>0</v>
      </c>
      <c r="N180" s="37">
        <v>0</v>
      </c>
      <c r="O180" s="37">
        <v>0</v>
      </c>
      <c r="P180" s="37">
        <v>0</v>
      </c>
      <c r="Q180" s="37">
        <v>0</v>
      </c>
      <c r="R180" s="37">
        <f t="shared" si="113"/>
        <v>0</v>
      </c>
      <c r="S180" s="37">
        <f t="shared" si="114"/>
        <v>0</v>
      </c>
      <c r="T180" s="37">
        <f t="shared" si="114"/>
        <v>0</v>
      </c>
      <c r="U180" s="37">
        <f t="shared" si="114"/>
        <v>0</v>
      </c>
      <c r="V180" s="37">
        <f t="shared" si="115"/>
        <v>0</v>
      </c>
      <c r="W180" s="38"/>
      <c r="X180" s="38"/>
      <c r="Y180" s="38"/>
      <c r="Z180" s="38"/>
      <c r="AA180" s="38"/>
    </row>
    <row r="181" spans="1:27" ht="20.25" hidden="1" customHeight="1">
      <c r="A181" s="35" t="s">
        <v>45</v>
      </c>
      <c r="B181" s="36" t="s">
        <v>52</v>
      </c>
      <c r="C181" s="37">
        <f t="shared" si="109"/>
        <v>420</v>
      </c>
      <c r="D181" s="37">
        <f t="shared" si="110"/>
        <v>0</v>
      </c>
      <c r="E181" s="37">
        <v>0</v>
      </c>
      <c r="F181" s="37">
        <v>0</v>
      </c>
      <c r="G181" s="37">
        <v>0</v>
      </c>
      <c r="H181" s="37">
        <f t="shared" si="111"/>
        <v>420</v>
      </c>
      <c r="I181" s="37">
        <v>420</v>
      </c>
      <c r="J181" s="37">
        <v>0</v>
      </c>
      <c r="K181" s="37">
        <v>0</v>
      </c>
      <c r="L181" s="37">
        <v>0</v>
      </c>
      <c r="M181" s="37">
        <f t="shared" si="112"/>
        <v>0</v>
      </c>
      <c r="N181" s="37">
        <v>0</v>
      </c>
      <c r="O181" s="37">
        <v>0</v>
      </c>
      <c r="P181" s="37">
        <v>0</v>
      </c>
      <c r="Q181" s="37">
        <v>0</v>
      </c>
      <c r="R181" s="37">
        <f t="shared" si="113"/>
        <v>420</v>
      </c>
      <c r="S181" s="37">
        <f t="shared" si="114"/>
        <v>420</v>
      </c>
      <c r="T181" s="37">
        <f t="shared" si="114"/>
        <v>0</v>
      </c>
      <c r="U181" s="37">
        <f t="shared" si="114"/>
        <v>0</v>
      </c>
      <c r="V181" s="37">
        <f t="shared" si="115"/>
        <v>0</v>
      </c>
      <c r="W181" s="38">
        <f t="shared" si="106"/>
        <v>0</v>
      </c>
      <c r="X181" s="38">
        <f t="shared" si="107"/>
        <v>0</v>
      </c>
      <c r="Y181" s="38"/>
      <c r="Z181" s="38"/>
      <c r="AA181" s="38"/>
    </row>
    <row r="182" spans="1:27" ht="15.75" hidden="1" customHeight="1">
      <c r="A182" s="35" t="s">
        <v>45</v>
      </c>
      <c r="B182" s="36" t="s">
        <v>53</v>
      </c>
      <c r="C182" s="37">
        <f t="shared" si="109"/>
        <v>1260</v>
      </c>
      <c r="D182" s="37">
        <f t="shared" si="110"/>
        <v>0</v>
      </c>
      <c r="E182" s="37">
        <v>0</v>
      </c>
      <c r="F182" s="37">
        <v>0</v>
      </c>
      <c r="G182" s="37">
        <v>0</v>
      </c>
      <c r="H182" s="37">
        <f t="shared" si="111"/>
        <v>1260</v>
      </c>
      <c r="I182" s="37">
        <v>1260</v>
      </c>
      <c r="J182" s="37">
        <v>0</v>
      </c>
      <c r="K182" s="37">
        <v>0</v>
      </c>
      <c r="L182" s="37">
        <v>0</v>
      </c>
      <c r="M182" s="37">
        <f t="shared" si="112"/>
        <v>36</v>
      </c>
      <c r="N182" s="37">
        <v>36</v>
      </c>
      <c r="O182" s="37">
        <v>0</v>
      </c>
      <c r="P182" s="37">
        <v>0</v>
      </c>
      <c r="Q182" s="37">
        <v>0</v>
      </c>
      <c r="R182" s="37">
        <f t="shared" si="113"/>
        <v>1224</v>
      </c>
      <c r="S182" s="37">
        <f t="shared" si="114"/>
        <v>1224</v>
      </c>
      <c r="T182" s="37">
        <f t="shared" si="114"/>
        <v>0</v>
      </c>
      <c r="U182" s="37">
        <f t="shared" si="114"/>
        <v>0</v>
      </c>
      <c r="V182" s="37">
        <f t="shared" si="115"/>
        <v>0</v>
      </c>
      <c r="W182" s="38">
        <f t="shared" si="106"/>
        <v>2.8571428571428571E-2</v>
      </c>
      <c r="X182" s="38">
        <f t="shared" si="107"/>
        <v>2.8571428571428571E-2</v>
      </c>
      <c r="Y182" s="38"/>
      <c r="Z182" s="38"/>
      <c r="AA182" s="38"/>
    </row>
    <row r="183" spans="1:27" ht="15.75" hidden="1" customHeight="1">
      <c r="A183" s="35" t="s">
        <v>45</v>
      </c>
      <c r="B183" s="36" t="s">
        <v>54</v>
      </c>
      <c r="C183" s="37">
        <f t="shared" si="109"/>
        <v>698</v>
      </c>
      <c r="D183" s="37">
        <f t="shared" si="110"/>
        <v>0</v>
      </c>
      <c r="E183" s="37">
        <v>0</v>
      </c>
      <c r="F183" s="37">
        <v>0</v>
      </c>
      <c r="G183" s="37">
        <v>0</v>
      </c>
      <c r="H183" s="37">
        <f t="shared" si="111"/>
        <v>698</v>
      </c>
      <c r="I183" s="37">
        <v>698</v>
      </c>
      <c r="J183" s="37">
        <v>0</v>
      </c>
      <c r="K183" s="37">
        <v>0</v>
      </c>
      <c r="L183" s="37">
        <v>0</v>
      </c>
      <c r="M183" s="37">
        <f t="shared" si="112"/>
        <v>97</v>
      </c>
      <c r="N183" s="37">
        <v>97</v>
      </c>
      <c r="O183" s="37">
        <v>0</v>
      </c>
      <c r="P183" s="37">
        <v>0</v>
      </c>
      <c r="Q183" s="37">
        <v>0</v>
      </c>
      <c r="R183" s="37">
        <f t="shared" si="113"/>
        <v>601</v>
      </c>
      <c r="S183" s="37">
        <f t="shared" si="114"/>
        <v>601</v>
      </c>
      <c r="T183" s="37">
        <f t="shared" si="114"/>
        <v>0</v>
      </c>
      <c r="U183" s="37">
        <f t="shared" si="114"/>
        <v>0</v>
      </c>
      <c r="V183" s="37">
        <f t="shared" si="115"/>
        <v>0</v>
      </c>
      <c r="W183" s="38">
        <f t="shared" si="106"/>
        <v>0.13896848137535817</v>
      </c>
      <c r="X183" s="38">
        <f t="shared" si="107"/>
        <v>0.13896848137535817</v>
      </c>
      <c r="Y183" s="38"/>
      <c r="Z183" s="38"/>
      <c r="AA183" s="38"/>
    </row>
    <row r="184" spans="1:27" ht="15.75" hidden="1" customHeight="1">
      <c r="A184" s="35" t="s">
        <v>45</v>
      </c>
      <c r="B184" s="36" t="s">
        <v>55</v>
      </c>
      <c r="C184" s="37">
        <f t="shared" si="109"/>
        <v>600</v>
      </c>
      <c r="D184" s="37">
        <f t="shared" si="110"/>
        <v>0</v>
      </c>
      <c r="E184" s="37">
        <v>0</v>
      </c>
      <c r="F184" s="37">
        <v>0</v>
      </c>
      <c r="G184" s="37">
        <v>0</v>
      </c>
      <c r="H184" s="37">
        <f t="shared" si="111"/>
        <v>600</v>
      </c>
      <c r="I184" s="37">
        <v>600</v>
      </c>
      <c r="J184" s="37">
        <v>0</v>
      </c>
      <c r="K184" s="37">
        <v>0</v>
      </c>
      <c r="L184" s="37">
        <v>0</v>
      </c>
      <c r="M184" s="37">
        <f t="shared" si="112"/>
        <v>0</v>
      </c>
      <c r="N184" s="37">
        <v>0</v>
      </c>
      <c r="O184" s="37">
        <v>0</v>
      </c>
      <c r="P184" s="37">
        <v>0</v>
      </c>
      <c r="Q184" s="37">
        <v>0</v>
      </c>
      <c r="R184" s="37">
        <f t="shared" si="113"/>
        <v>600</v>
      </c>
      <c r="S184" s="37">
        <f t="shared" si="114"/>
        <v>600</v>
      </c>
      <c r="T184" s="37">
        <f t="shared" si="114"/>
        <v>0</v>
      </c>
      <c r="U184" s="37">
        <f t="shared" si="114"/>
        <v>0</v>
      </c>
      <c r="V184" s="37">
        <f t="shared" si="115"/>
        <v>0</v>
      </c>
      <c r="W184" s="38">
        <f t="shared" si="106"/>
        <v>0</v>
      </c>
      <c r="X184" s="38">
        <f t="shared" si="107"/>
        <v>0</v>
      </c>
      <c r="Y184" s="38"/>
      <c r="Z184" s="38"/>
      <c r="AA184" s="38"/>
    </row>
    <row r="185" spans="1:27" ht="15.75" hidden="1" customHeight="1">
      <c r="A185" s="35" t="s">
        <v>45</v>
      </c>
      <c r="B185" s="36" t="s">
        <v>56</v>
      </c>
      <c r="C185" s="37">
        <f t="shared" si="109"/>
        <v>1100</v>
      </c>
      <c r="D185" s="37">
        <f t="shared" si="110"/>
        <v>0</v>
      </c>
      <c r="E185" s="37">
        <v>0</v>
      </c>
      <c r="F185" s="37">
        <v>0</v>
      </c>
      <c r="G185" s="37">
        <v>0</v>
      </c>
      <c r="H185" s="37">
        <f t="shared" si="111"/>
        <v>1100</v>
      </c>
      <c r="I185" s="37">
        <v>1100</v>
      </c>
      <c r="J185" s="37">
        <v>0</v>
      </c>
      <c r="K185" s="37">
        <v>0</v>
      </c>
      <c r="L185" s="37">
        <v>0</v>
      </c>
      <c r="M185" s="37">
        <f t="shared" si="112"/>
        <v>0</v>
      </c>
      <c r="N185" s="37">
        <v>0</v>
      </c>
      <c r="O185" s="37">
        <v>0</v>
      </c>
      <c r="P185" s="37">
        <v>0</v>
      </c>
      <c r="Q185" s="37">
        <v>0</v>
      </c>
      <c r="R185" s="37">
        <f t="shared" si="113"/>
        <v>1100</v>
      </c>
      <c r="S185" s="37">
        <f t="shared" si="114"/>
        <v>1100</v>
      </c>
      <c r="T185" s="37">
        <f t="shared" si="114"/>
        <v>0</v>
      </c>
      <c r="U185" s="37">
        <f t="shared" si="114"/>
        <v>0</v>
      </c>
      <c r="V185" s="37">
        <f t="shared" si="115"/>
        <v>0</v>
      </c>
      <c r="W185" s="38">
        <f t="shared" si="106"/>
        <v>0</v>
      </c>
      <c r="X185" s="38">
        <f t="shared" si="107"/>
        <v>0</v>
      </c>
      <c r="Y185" s="38"/>
      <c r="Z185" s="38"/>
      <c r="AA185" s="38"/>
    </row>
    <row r="186" spans="1:27" ht="15.75" hidden="1" customHeight="1">
      <c r="A186" s="35" t="s">
        <v>45</v>
      </c>
      <c r="B186" s="36" t="s">
        <v>57</v>
      </c>
      <c r="C186" s="37">
        <f t="shared" si="109"/>
        <v>300</v>
      </c>
      <c r="D186" s="37">
        <f t="shared" si="110"/>
        <v>0</v>
      </c>
      <c r="E186" s="37">
        <v>0</v>
      </c>
      <c r="F186" s="37">
        <v>0</v>
      </c>
      <c r="G186" s="37">
        <v>0</v>
      </c>
      <c r="H186" s="37">
        <f t="shared" si="111"/>
        <v>300</v>
      </c>
      <c r="I186" s="37">
        <v>300</v>
      </c>
      <c r="J186" s="37">
        <v>0</v>
      </c>
      <c r="K186" s="37">
        <v>0</v>
      </c>
      <c r="L186" s="37">
        <v>0</v>
      </c>
      <c r="M186" s="37">
        <f t="shared" si="112"/>
        <v>0</v>
      </c>
      <c r="N186" s="37">
        <v>0</v>
      </c>
      <c r="O186" s="37">
        <v>0</v>
      </c>
      <c r="P186" s="37">
        <v>0</v>
      </c>
      <c r="Q186" s="37">
        <v>0</v>
      </c>
      <c r="R186" s="37">
        <f t="shared" si="113"/>
        <v>300</v>
      </c>
      <c r="S186" s="37">
        <f t="shared" si="114"/>
        <v>300</v>
      </c>
      <c r="T186" s="37">
        <f t="shared" si="114"/>
        <v>0</v>
      </c>
      <c r="U186" s="37">
        <f t="shared" si="114"/>
        <v>0</v>
      </c>
      <c r="V186" s="37">
        <f t="shared" si="115"/>
        <v>0</v>
      </c>
      <c r="W186" s="38">
        <f t="shared" si="106"/>
        <v>0</v>
      </c>
      <c r="X186" s="38">
        <f t="shared" si="107"/>
        <v>0</v>
      </c>
      <c r="Y186" s="38"/>
      <c r="Z186" s="38"/>
      <c r="AA186" s="38"/>
    </row>
    <row r="187" spans="1:27" ht="20.25" hidden="1">
      <c r="A187" s="35" t="s">
        <v>45</v>
      </c>
      <c r="B187" s="36" t="s">
        <v>58</v>
      </c>
      <c r="C187" s="37">
        <f t="shared" si="109"/>
        <v>29</v>
      </c>
      <c r="D187" s="37">
        <f t="shared" si="110"/>
        <v>0</v>
      </c>
      <c r="E187" s="37">
        <v>0</v>
      </c>
      <c r="F187" s="37">
        <v>0</v>
      </c>
      <c r="G187" s="37">
        <v>0</v>
      </c>
      <c r="H187" s="37">
        <f t="shared" si="111"/>
        <v>29</v>
      </c>
      <c r="I187" s="37">
        <v>29</v>
      </c>
      <c r="J187" s="37">
        <v>0</v>
      </c>
      <c r="K187" s="37">
        <v>0</v>
      </c>
      <c r="L187" s="37">
        <v>0</v>
      </c>
      <c r="M187" s="37">
        <f t="shared" si="112"/>
        <v>0</v>
      </c>
      <c r="N187" s="37">
        <v>0</v>
      </c>
      <c r="O187" s="37">
        <v>0</v>
      </c>
      <c r="P187" s="37">
        <v>0</v>
      </c>
      <c r="Q187" s="37">
        <v>0</v>
      </c>
      <c r="R187" s="37">
        <f t="shared" si="113"/>
        <v>29</v>
      </c>
      <c r="S187" s="37">
        <f t="shared" si="114"/>
        <v>29</v>
      </c>
      <c r="T187" s="37">
        <f t="shared" si="114"/>
        <v>0</v>
      </c>
      <c r="U187" s="37">
        <f t="shared" si="114"/>
        <v>0</v>
      </c>
      <c r="V187" s="37">
        <f t="shared" si="115"/>
        <v>0</v>
      </c>
      <c r="W187" s="38">
        <f t="shared" si="106"/>
        <v>0</v>
      </c>
      <c r="X187" s="38">
        <f t="shared" si="107"/>
        <v>0</v>
      </c>
      <c r="Y187" s="38"/>
      <c r="Z187" s="38"/>
      <c r="AA187" s="38"/>
    </row>
    <row r="188" spans="1:27" ht="18.75" hidden="1" customHeight="1">
      <c r="A188" s="35" t="s">
        <v>45</v>
      </c>
      <c r="B188" s="36" t="s">
        <v>59</v>
      </c>
      <c r="C188" s="37">
        <f t="shared" si="109"/>
        <v>908</v>
      </c>
      <c r="D188" s="37">
        <f t="shared" si="110"/>
        <v>10</v>
      </c>
      <c r="E188" s="37">
        <v>10</v>
      </c>
      <c r="F188" s="37">
        <v>0</v>
      </c>
      <c r="G188" s="37">
        <v>0</v>
      </c>
      <c r="H188" s="37">
        <f t="shared" si="111"/>
        <v>898</v>
      </c>
      <c r="I188" s="37">
        <v>898</v>
      </c>
      <c r="J188" s="37">
        <v>0</v>
      </c>
      <c r="K188" s="37">
        <v>0</v>
      </c>
      <c r="L188" s="37">
        <v>0</v>
      </c>
      <c r="M188" s="37">
        <f t="shared" si="112"/>
        <v>30</v>
      </c>
      <c r="N188" s="37">
        <v>30</v>
      </c>
      <c r="O188" s="37">
        <v>0</v>
      </c>
      <c r="P188" s="37">
        <v>0</v>
      </c>
      <c r="Q188" s="37">
        <v>0</v>
      </c>
      <c r="R188" s="37">
        <f t="shared" si="113"/>
        <v>878</v>
      </c>
      <c r="S188" s="37">
        <f t="shared" si="114"/>
        <v>878</v>
      </c>
      <c r="T188" s="37">
        <f t="shared" si="114"/>
        <v>0</v>
      </c>
      <c r="U188" s="37">
        <f t="shared" si="114"/>
        <v>0</v>
      </c>
      <c r="V188" s="37">
        <f t="shared" si="115"/>
        <v>0</v>
      </c>
      <c r="W188" s="38">
        <f t="shared" si="106"/>
        <v>3.3039647577092511E-2</v>
      </c>
      <c r="X188" s="38">
        <f t="shared" si="107"/>
        <v>3.3039647577092511E-2</v>
      </c>
      <c r="Y188" s="38"/>
      <c r="Z188" s="38"/>
      <c r="AA188" s="38"/>
    </row>
    <row r="189" spans="1:27" ht="22.5" hidden="1" customHeight="1">
      <c r="A189" s="35" t="s">
        <v>45</v>
      </c>
      <c r="B189" s="36" t="s">
        <v>60</v>
      </c>
      <c r="C189" s="37">
        <f t="shared" si="109"/>
        <v>0</v>
      </c>
      <c r="D189" s="37">
        <f t="shared" si="110"/>
        <v>0</v>
      </c>
      <c r="E189" s="37">
        <v>0</v>
      </c>
      <c r="F189" s="37">
        <v>0</v>
      </c>
      <c r="G189" s="37">
        <v>0</v>
      </c>
      <c r="H189" s="37">
        <f t="shared" si="111"/>
        <v>0</v>
      </c>
      <c r="I189" s="37">
        <v>0</v>
      </c>
      <c r="J189" s="37">
        <v>0</v>
      </c>
      <c r="K189" s="37">
        <v>0</v>
      </c>
      <c r="L189" s="37">
        <v>0</v>
      </c>
      <c r="M189" s="37">
        <f t="shared" si="112"/>
        <v>0</v>
      </c>
      <c r="N189" s="37">
        <v>0</v>
      </c>
      <c r="O189" s="37">
        <v>0</v>
      </c>
      <c r="P189" s="37">
        <v>0</v>
      </c>
      <c r="Q189" s="37">
        <v>0</v>
      </c>
      <c r="R189" s="37">
        <f t="shared" si="113"/>
        <v>0</v>
      </c>
      <c r="S189" s="37">
        <f t="shared" si="114"/>
        <v>0</v>
      </c>
      <c r="T189" s="37">
        <f t="shared" si="114"/>
        <v>0</v>
      </c>
      <c r="U189" s="37">
        <f t="shared" si="114"/>
        <v>0</v>
      </c>
      <c r="V189" s="37">
        <f t="shared" si="115"/>
        <v>0</v>
      </c>
      <c r="W189" s="38"/>
      <c r="X189" s="38"/>
      <c r="Y189" s="38"/>
      <c r="Z189" s="38"/>
      <c r="AA189" s="38"/>
    </row>
    <row r="190" spans="1:27" s="12" customFormat="1" ht="15.75" customHeight="1">
      <c r="A190" s="31" t="s">
        <v>77</v>
      </c>
      <c r="B190" s="32" t="s">
        <v>78</v>
      </c>
      <c r="C190" s="33">
        <f>+C192+C191</f>
        <v>1562</v>
      </c>
      <c r="D190" s="33">
        <f t="shared" ref="D190:U190" si="116">+D192+D191</f>
        <v>0</v>
      </c>
      <c r="E190" s="33">
        <f t="shared" si="116"/>
        <v>0</v>
      </c>
      <c r="F190" s="33">
        <f t="shared" si="116"/>
        <v>0</v>
      </c>
      <c r="G190" s="33">
        <f t="shared" si="116"/>
        <v>0</v>
      </c>
      <c r="H190" s="33">
        <f t="shared" si="116"/>
        <v>1562</v>
      </c>
      <c r="I190" s="33">
        <f t="shared" si="116"/>
        <v>1157</v>
      </c>
      <c r="J190" s="33">
        <f t="shared" si="116"/>
        <v>0</v>
      </c>
      <c r="K190" s="33">
        <f t="shared" si="116"/>
        <v>0</v>
      </c>
      <c r="L190" s="33">
        <f t="shared" si="116"/>
        <v>405</v>
      </c>
      <c r="M190" s="33">
        <f t="shared" si="116"/>
        <v>0</v>
      </c>
      <c r="N190" s="33">
        <f t="shared" si="116"/>
        <v>0</v>
      </c>
      <c r="O190" s="33">
        <f t="shared" si="116"/>
        <v>0</v>
      </c>
      <c r="P190" s="33">
        <f t="shared" si="116"/>
        <v>0</v>
      </c>
      <c r="Q190" s="33">
        <f t="shared" si="116"/>
        <v>0</v>
      </c>
      <c r="R190" s="33">
        <f t="shared" si="116"/>
        <v>1562</v>
      </c>
      <c r="S190" s="33">
        <f t="shared" si="116"/>
        <v>1157</v>
      </c>
      <c r="T190" s="33">
        <f t="shared" si="116"/>
        <v>0</v>
      </c>
      <c r="U190" s="33">
        <f t="shared" si="116"/>
        <v>0</v>
      </c>
      <c r="V190" s="33">
        <f>+V192+V191</f>
        <v>405</v>
      </c>
      <c r="W190" s="34">
        <f>M190/C190</f>
        <v>0</v>
      </c>
      <c r="X190" s="34">
        <f>N190/(E190+I190)</f>
        <v>0</v>
      </c>
      <c r="Y190" s="34"/>
      <c r="Z190" s="34"/>
      <c r="AA190" s="34">
        <f>Q190/L190</f>
        <v>0</v>
      </c>
    </row>
    <row r="191" spans="1:27" ht="18.75" customHeight="1">
      <c r="A191" s="35" t="s">
        <v>42</v>
      </c>
      <c r="B191" s="36" t="s">
        <v>43</v>
      </c>
      <c r="C191" s="37">
        <f>+D191+H191</f>
        <v>405</v>
      </c>
      <c r="D191" s="37">
        <f>SUM(E191:G191)</f>
        <v>0</v>
      </c>
      <c r="E191" s="37">
        <v>0</v>
      </c>
      <c r="F191" s="37">
        <v>0</v>
      </c>
      <c r="G191" s="37">
        <v>0</v>
      </c>
      <c r="H191" s="37">
        <f>SUM(I191:L191)</f>
        <v>405</v>
      </c>
      <c r="I191" s="37">
        <v>0</v>
      </c>
      <c r="J191" s="37">
        <v>0</v>
      </c>
      <c r="K191" s="37">
        <v>0</v>
      </c>
      <c r="L191" s="37">
        <v>405</v>
      </c>
      <c r="M191" s="37">
        <f>SUM(N191:Q191)</f>
        <v>0</v>
      </c>
      <c r="N191" s="37">
        <v>0</v>
      </c>
      <c r="O191" s="37">
        <v>0</v>
      </c>
      <c r="P191" s="37">
        <v>0</v>
      </c>
      <c r="Q191" s="37">
        <v>0</v>
      </c>
      <c r="R191" s="37">
        <f>SUM(S191:V191)</f>
        <v>405</v>
      </c>
      <c r="S191" s="37">
        <f>(E191+I191)-N191</f>
        <v>0</v>
      </c>
      <c r="T191" s="37">
        <f>(F191+J191)-O191</f>
        <v>0</v>
      </c>
      <c r="U191" s="37">
        <f>(G191+K191)-P191</f>
        <v>0</v>
      </c>
      <c r="V191" s="37">
        <f>L191-Q191</f>
        <v>405</v>
      </c>
      <c r="W191" s="38">
        <f t="shared" ref="W191:W206" si="117">M191/C191</f>
        <v>0</v>
      </c>
      <c r="X191" s="38"/>
      <c r="Y191" s="38"/>
      <c r="Z191" s="38"/>
      <c r="AA191" s="38">
        <f>Q191/L191</f>
        <v>0</v>
      </c>
    </row>
    <row r="192" spans="1:27" ht="15.75" customHeight="1">
      <c r="A192" s="35" t="s">
        <v>42</v>
      </c>
      <c r="B192" s="36" t="s">
        <v>44</v>
      </c>
      <c r="C192" s="37">
        <f t="shared" ref="C192:V192" si="118">SUM(C193:C207)</f>
        <v>1157</v>
      </c>
      <c r="D192" s="37">
        <f t="shared" si="118"/>
        <v>0</v>
      </c>
      <c r="E192" s="37">
        <f t="shared" si="118"/>
        <v>0</v>
      </c>
      <c r="F192" s="37">
        <f t="shared" si="118"/>
        <v>0</v>
      </c>
      <c r="G192" s="37">
        <f t="shared" si="118"/>
        <v>0</v>
      </c>
      <c r="H192" s="37">
        <f t="shared" si="118"/>
        <v>1157</v>
      </c>
      <c r="I192" s="37">
        <f t="shared" si="118"/>
        <v>1157</v>
      </c>
      <c r="J192" s="37">
        <f t="shared" si="118"/>
        <v>0</v>
      </c>
      <c r="K192" s="37">
        <f t="shared" si="118"/>
        <v>0</v>
      </c>
      <c r="L192" s="37">
        <f t="shared" si="118"/>
        <v>0</v>
      </c>
      <c r="M192" s="37">
        <f t="shared" si="118"/>
        <v>0</v>
      </c>
      <c r="N192" s="37">
        <f t="shared" si="118"/>
        <v>0</v>
      </c>
      <c r="O192" s="37">
        <f t="shared" si="118"/>
        <v>0</v>
      </c>
      <c r="P192" s="37">
        <f t="shared" si="118"/>
        <v>0</v>
      </c>
      <c r="Q192" s="37">
        <f t="shared" si="118"/>
        <v>0</v>
      </c>
      <c r="R192" s="37">
        <f t="shared" si="118"/>
        <v>1157</v>
      </c>
      <c r="S192" s="37">
        <f t="shared" si="118"/>
        <v>1157</v>
      </c>
      <c r="T192" s="37">
        <f t="shared" si="118"/>
        <v>0</v>
      </c>
      <c r="U192" s="37">
        <f t="shared" si="118"/>
        <v>0</v>
      </c>
      <c r="V192" s="37">
        <f t="shared" si="118"/>
        <v>0</v>
      </c>
      <c r="W192" s="38">
        <f t="shared" si="117"/>
        <v>0</v>
      </c>
      <c r="X192" s="38">
        <f t="shared" ref="X192:X206" si="119">N192/(E192+I192)</f>
        <v>0</v>
      </c>
      <c r="Y192" s="38"/>
      <c r="Z192" s="38"/>
      <c r="AA192" s="38"/>
    </row>
    <row r="193" spans="1:27" ht="15.75" hidden="1" customHeight="1">
      <c r="A193" s="35" t="s">
        <v>45</v>
      </c>
      <c r="B193" s="36" t="s">
        <v>46</v>
      </c>
      <c r="C193" s="37">
        <f t="shared" ref="C193:C207" si="120">+D193+H193</f>
        <v>160</v>
      </c>
      <c r="D193" s="37">
        <f t="shared" ref="D193:D207" si="121">SUM(E193:G193)</f>
        <v>0</v>
      </c>
      <c r="E193" s="37">
        <v>0</v>
      </c>
      <c r="F193" s="37">
        <v>0</v>
      </c>
      <c r="G193" s="37">
        <v>0</v>
      </c>
      <c r="H193" s="37">
        <f t="shared" ref="H193:H207" si="122">SUM(I193:L193)</f>
        <v>160</v>
      </c>
      <c r="I193" s="37">
        <v>160</v>
      </c>
      <c r="J193" s="37">
        <v>0</v>
      </c>
      <c r="K193" s="37">
        <v>0</v>
      </c>
      <c r="L193" s="37">
        <v>0</v>
      </c>
      <c r="M193" s="37">
        <f t="shared" ref="M193:M207" si="123">SUM(N193:Q193)</f>
        <v>0</v>
      </c>
      <c r="N193" s="37">
        <v>0</v>
      </c>
      <c r="O193" s="37">
        <v>0</v>
      </c>
      <c r="P193" s="37">
        <v>0</v>
      </c>
      <c r="Q193" s="37">
        <v>0</v>
      </c>
      <c r="R193" s="37">
        <f t="shared" ref="R193:R207" si="124">SUM(S193:V193)</f>
        <v>160</v>
      </c>
      <c r="S193" s="37">
        <f t="shared" ref="S193:U207" si="125">(E193+I193)-N193</f>
        <v>160</v>
      </c>
      <c r="T193" s="37">
        <f t="shared" si="125"/>
        <v>0</v>
      </c>
      <c r="U193" s="37">
        <f t="shared" si="125"/>
        <v>0</v>
      </c>
      <c r="V193" s="37">
        <f t="shared" ref="V193:V207" si="126">L193-Q193</f>
        <v>0</v>
      </c>
      <c r="W193" s="38">
        <f t="shared" si="117"/>
        <v>0</v>
      </c>
      <c r="X193" s="38">
        <f t="shared" si="119"/>
        <v>0</v>
      </c>
      <c r="Y193" s="38"/>
      <c r="Z193" s="38"/>
      <c r="AA193" s="38"/>
    </row>
    <row r="194" spans="1:27" ht="15.75" hidden="1" customHeight="1">
      <c r="A194" s="35" t="s">
        <v>45</v>
      </c>
      <c r="B194" s="36" t="s">
        <v>47</v>
      </c>
      <c r="C194" s="37">
        <f t="shared" si="120"/>
        <v>90</v>
      </c>
      <c r="D194" s="37">
        <f t="shared" si="121"/>
        <v>0</v>
      </c>
      <c r="E194" s="37">
        <v>0</v>
      </c>
      <c r="F194" s="37">
        <v>0</v>
      </c>
      <c r="G194" s="37">
        <v>0</v>
      </c>
      <c r="H194" s="37">
        <f t="shared" si="122"/>
        <v>90</v>
      </c>
      <c r="I194" s="37">
        <v>90</v>
      </c>
      <c r="J194" s="37">
        <v>0</v>
      </c>
      <c r="K194" s="37">
        <v>0</v>
      </c>
      <c r="L194" s="37">
        <v>0</v>
      </c>
      <c r="M194" s="37">
        <f t="shared" si="123"/>
        <v>0</v>
      </c>
      <c r="N194" s="37">
        <v>0</v>
      </c>
      <c r="O194" s="37">
        <v>0</v>
      </c>
      <c r="P194" s="37">
        <v>0</v>
      </c>
      <c r="Q194" s="37">
        <v>0</v>
      </c>
      <c r="R194" s="37">
        <f t="shared" si="124"/>
        <v>90</v>
      </c>
      <c r="S194" s="37">
        <f t="shared" si="125"/>
        <v>90</v>
      </c>
      <c r="T194" s="37">
        <f t="shared" si="125"/>
        <v>0</v>
      </c>
      <c r="U194" s="37">
        <f t="shared" si="125"/>
        <v>0</v>
      </c>
      <c r="V194" s="37">
        <f t="shared" si="126"/>
        <v>0</v>
      </c>
      <c r="W194" s="38">
        <f t="shared" si="117"/>
        <v>0</v>
      </c>
      <c r="X194" s="38">
        <f t="shared" si="119"/>
        <v>0</v>
      </c>
      <c r="Y194" s="38"/>
      <c r="Z194" s="38"/>
      <c r="AA194" s="38"/>
    </row>
    <row r="195" spans="1:27" ht="15.75" hidden="1" customHeight="1">
      <c r="A195" s="35" t="s">
        <v>45</v>
      </c>
      <c r="B195" s="36" t="s">
        <v>48</v>
      </c>
      <c r="C195" s="37">
        <f t="shared" si="120"/>
        <v>15</v>
      </c>
      <c r="D195" s="37">
        <f t="shared" si="121"/>
        <v>0</v>
      </c>
      <c r="E195" s="37">
        <v>0</v>
      </c>
      <c r="F195" s="37">
        <v>0</v>
      </c>
      <c r="G195" s="37">
        <v>0</v>
      </c>
      <c r="H195" s="37">
        <f t="shared" si="122"/>
        <v>15</v>
      </c>
      <c r="I195" s="37">
        <v>15</v>
      </c>
      <c r="J195" s="37">
        <v>0</v>
      </c>
      <c r="K195" s="37">
        <v>0</v>
      </c>
      <c r="L195" s="37">
        <v>0</v>
      </c>
      <c r="M195" s="37">
        <f t="shared" si="123"/>
        <v>0</v>
      </c>
      <c r="N195" s="37">
        <v>0</v>
      </c>
      <c r="O195" s="37">
        <v>0</v>
      </c>
      <c r="P195" s="37">
        <v>0</v>
      </c>
      <c r="Q195" s="37">
        <v>0</v>
      </c>
      <c r="R195" s="37">
        <f t="shared" si="124"/>
        <v>15</v>
      </c>
      <c r="S195" s="37">
        <f t="shared" si="125"/>
        <v>15</v>
      </c>
      <c r="T195" s="37">
        <f t="shared" si="125"/>
        <v>0</v>
      </c>
      <c r="U195" s="37">
        <f t="shared" si="125"/>
        <v>0</v>
      </c>
      <c r="V195" s="37">
        <f t="shared" si="126"/>
        <v>0</v>
      </c>
      <c r="W195" s="38">
        <f t="shared" si="117"/>
        <v>0</v>
      </c>
      <c r="X195" s="38">
        <f t="shared" si="119"/>
        <v>0</v>
      </c>
      <c r="Y195" s="38"/>
      <c r="Z195" s="38"/>
      <c r="AA195" s="38"/>
    </row>
    <row r="196" spans="1:27" ht="24" hidden="1" customHeight="1">
      <c r="A196" s="35" t="s">
        <v>45</v>
      </c>
      <c r="B196" s="36" t="s">
        <v>49</v>
      </c>
      <c r="C196" s="37">
        <f t="shared" si="120"/>
        <v>15</v>
      </c>
      <c r="D196" s="37">
        <f t="shared" si="121"/>
        <v>0</v>
      </c>
      <c r="E196" s="37">
        <v>0</v>
      </c>
      <c r="F196" s="37">
        <v>0</v>
      </c>
      <c r="G196" s="37">
        <v>0</v>
      </c>
      <c r="H196" s="37">
        <f t="shared" si="122"/>
        <v>15</v>
      </c>
      <c r="I196" s="37">
        <v>15</v>
      </c>
      <c r="J196" s="37">
        <v>0</v>
      </c>
      <c r="K196" s="37">
        <v>0</v>
      </c>
      <c r="L196" s="37">
        <v>0</v>
      </c>
      <c r="M196" s="37">
        <f t="shared" si="123"/>
        <v>0</v>
      </c>
      <c r="N196" s="37">
        <v>0</v>
      </c>
      <c r="O196" s="37">
        <v>0</v>
      </c>
      <c r="P196" s="37">
        <v>0</v>
      </c>
      <c r="Q196" s="37">
        <v>0</v>
      </c>
      <c r="R196" s="37">
        <f t="shared" si="124"/>
        <v>15</v>
      </c>
      <c r="S196" s="37">
        <f t="shared" si="125"/>
        <v>15</v>
      </c>
      <c r="T196" s="37">
        <f t="shared" si="125"/>
        <v>0</v>
      </c>
      <c r="U196" s="37">
        <f t="shared" si="125"/>
        <v>0</v>
      </c>
      <c r="V196" s="37">
        <f t="shared" si="126"/>
        <v>0</v>
      </c>
      <c r="W196" s="38">
        <f t="shared" si="117"/>
        <v>0</v>
      </c>
      <c r="X196" s="38">
        <f t="shared" si="119"/>
        <v>0</v>
      </c>
      <c r="Y196" s="38"/>
      <c r="Z196" s="38"/>
      <c r="AA196" s="38"/>
    </row>
    <row r="197" spans="1:27" ht="25.5" hidden="1" customHeight="1">
      <c r="A197" s="35" t="s">
        <v>45</v>
      </c>
      <c r="B197" s="36" t="s">
        <v>50</v>
      </c>
      <c r="C197" s="37">
        <f t="shared" si="120"/>
        <v>200</v>
      </c>
      <c r="D197" s="37">
        <f t="shared" si="121"/>
        <v>0</v>
      </c>
      <c r="E197" s="37">
        <v>0</v>
      </c>
      <c r="F197" s="37">
        <v>0</v>
      </c>
      <c r="G197" s="37">
        <v>0</v>
      </c>
      <c r="H197" s="37">
        <f t="shared" si="122"/>
        <v>200</v>
      </c>
      <c r="I197" s="37">
        <v>200</v>
      </c>
      <c r="J197" s="37">
        <v>0</v>
      </c>
      <c r="K197" s="37">
        <v>0</v>
      </c>
      <c r="L197" s="37">
        <v>0</v>
      </c>
      <c r="M197" s="37">
        <f t="shared" si="123"/>
        <v>0</v>
      </c>
      <c r="N197" s="37">
        <v>0</v>
      </c>
      <c r="O197" s="37">
        <v>0</v>
      </c>
      <c r="P197" s="37">
        <v>0</v>
      </c>
      <c r="Q197" s="37">
        <v>0</v>
      </c>
      <c r="R197" s="37">
        <f t="shared" si="124"/>
        <v>200</v>
      </c>
      <c r="S197" s="37">
        <f t="shared" si="125"/>
        <v>200</v>
      </c>
      <c r="T197" s="37">
        <f t="shared" si="125"/>
        <v>0</v>
      </c>
      <c r="U197" s="37">
        <f t="shared" si="125"/>
        <v>0</v>
      </c>
      <c r="V197" s="37">
        <f t="shared" si="126"/>
        <v>0</v>
      </c>
      <c r="W197" s="38">
        <f t="shared" si="117"/>
        <v>0</v>
      </c>
      <c r="X197" s="38">
        <f t="shared" si="119"/>
        <v>0</v>
      </c>
      <c r="Y197" s="38"/>
      <c r="Z197" s="38"/>
      <c r="AA197" s="38"/>
    </row>
    <row r="198" spans="1:27" ht="26.25" hidden="1" customHeight="1">
      <c r="A198" s="35" t="s">
        <v>45</v>
      </c>
      <c r="B198" s="36" t="s">
        <v>51</v>
      </c>
      <c r="C198" s="37">
        <f t="shared" si="120"/>
        <v>0</v>
      </c>
      <c r="D198" s="37">
        <f t="shared" si="121"/>
        <v>0</v>
      </c>
      <c r="E198" s="37">
        <v>0</v>
      </c>
      <c r="F198" s="37">
        <v>0</v>
      </c>
      <c r="G198" s="37">
        <v>0</v>
      </c>
      <c r="H198" s="37">
        <f t="shared" si="122"/>
        <v>0</v>
      </c>
      <c r="I198" s="37">
        <v>0</v>
      </c>
      <c r="J198" s="37">
        <v>0</v>
      </c>
      <c r="K198" s="37">
        <v>0</v>
      </c>
      <c r="L198" s="37">
        <v>0</v>
      </c>
      <c r="M198" s="37">
        <f t="shared" si="123"/>
        <v>0</v>
      </c>
      <c r="N198" s="37">
        <v>0</v>
      </c>
      <c r="O198" s="37">
        <v>0</v>
      </c>
      <c r="P198" s="37">
        <v>0</v>
      </c>
      <c r="Q198" s="37">
        <v>0</v>
      </c>
      <c r="R198" s="37">
        <f t="shared" si="124"/>
        <v>0</v>
      </c>
      <c r="S198" s="37">
        <f t="shared" si="125"/>
        <v>0</v>
      </c>
      <c r="T198" s="37">
        <f t="shared" si="125"/>
        <v>0</v>
      </c>
      <c r="U198" s="37">
        <f t="shared" si="125"/>
        <v>0</v>
      </c>
      <c r="V198" s="37">
        <f t="shared" si="126"/>
        <v>0</v>
      </c>
      <c r="W198" s="38"/>
      <c r="X198" s="38"/>
      <c r="Y198" s="38"/>
      <c r="Z198" s="38"/>
      <c r="AA198" s="38"/>
    </row>
    <row r="199" spans="1:27" ht="20.25" hidden="1" customHeight="1">
      <c r="A199" s="35" t="s">
        <v>45</v>
      </c>
      <c r="B199" s="36" t="s">
        <v>52</v>
      </c>
      <c r="C199" s="37">
        <f t="shared" si="120"/>
        <v>20</v>
      </c>
      <c r="D199" s="37">
        <f t="shared" si="121"/>
        <v>0</v>
      </c>
      <c r="E199" s="37">
        <v>0</v>
      </c>
      <c r="F199" s="37">
        <v>0</v>
      </c>
      <c r="G199" s="37">
        <v>0</v>
      </c>
      <c r="H199" s="37">
        <f t="shared" si="122"/>
        <v>20</v>
      </c>
      <c r="I199" s="37">
        <v>20</v>
      </c>
      <c r="J199" s="37">
        <v>0</v>
      </c>
      <c r="K199" s="37">
        <v>0</v>
      </c>
      <c r="L199" s="37">
        <v>0</v>
      </c>
      <c r="M199" s="37">
        <f t="shared" si="123"/>
        <v>0</v>
      </c>
      <c r="N199" s="37">
        <v>0</v>
      </c>
      <c r="O199" s="37">
        <v>0</v>
      </c>
      <c r="P199" s="37">
        <v>0</v>
      </c>
      <c r="Q199" s="37">
        <v>0</v>
      </c>
      <c r="R199" s="37">
        <f t="shared" si="124"/>
        <v>20</v>
      </c>
      <c r="S199" s="37">
        <f t="shared" si="125"/>
        <v>20</v>
      </c>
      <c r="T199" s="37">
        <f t="shared" si="125"/>
        <v>0</v>
      </c>
      <c r="U199" s="37">
        <f t="shared" si="125"/>
        <v>0</v>
      </c>
      <c r="V199" s="37">
        <f t="shared" si="126"/>
        <v>0</v>
      </c>
      <c r="W199" s="38">
        <f t="shared" si="117"/>
        <v>0</v>
      </c>
      <c r="X199" s="38">
        <f t="shared" si="119"/>
        <v>0</v>
      </c>
      <c r="Y199" s="38"/>
      <c r="Z199" s="38"/>
      <c r="AA199" s="38"/>
    </row>
    <row r="200" spans="1:27" ht="15.75" hidden="1" customHeight="1">
      <c r="A200" s="35" t="s">
        <v>45</v>
      </c>
      <c r="B200" s="36" t="s">
        <v>53</v>
      </c>
      <c r="C200" s="37">
        <f t="shared" si="120"/>
        <v>60</v>
      </c>
      <c r="D200" s="37">
        <f t="shared" si="121"/>
        <v>0</v>
      </c>
      <c r="E200" s="37">
        <v>0</v>
      </c>
      <c r="F200" s="37">
        <v>0</v>
      </c>
      <c r="G200" s="37">
        <v>0</v>
      </c>
      <c r="H200" s="37">
        <f t="shared" si="122"/>
        <v>60</v>
      </c>
      <c r="I200" s="37">
        <v>60</v>
      </c>
      <c r="J200" s="37">
        <v>0</v>
      </c>
      <c r="K200" s="37">
        <v>0</v>
      </c>
      <c r="L200" s="37">
        <v>0</v>
      </c>
      <c r="M200" s="37">
        <f t="shared" si="123"/>
        <v>0</v>
      </c>
      <c r="N200" s="37">
        <v>0</v>
      </c>
      <c r="O200" s="37">
        <v>0</v>
      </c>
      <c r="P200" s="37">
        <v>0</v>
      </c>
      <c r="Q200" s="37">
        <v>0</v>
      </c>
      <c r="R200" s="37">
        <f t="shared" si="124"/>
        <v>60</v>
      </c>
      <c r="S200" s="37">
        <f t="shared" si="125"/>
        <v>60</v>
      </c>
      <c r="T200" s="37">
        <f t="shared" si="125"/>
        <v>0</v>
      </c>
      <c r="U200" s="37">
        <f t="shared" si="125"/>
        <v>0</v>
      </c>
      <c r="V200" s="37">
        <f t="shared" si="126"/>
        <v>0</v>
      </c>
      <c r="W200" s="38">
        <f t="shared" si="117"/>
        <v>0</v>
      </c>
      <c r="X200" s="38">
        <f t="shared" si="119"/>
        <v>0</v>
      </c>
      <c r="Y200" s="38"/>
      <c r="Z200" s="38"/>
      <c r="AA200" s="38"/>
    </row>
    <row r="201" spans="1:27" ht="15.75" hidden="1" customHeight="1">
      <c r="A201" s="35" t="s">
        <v>45</v>
      </c>
      <c r="B201" s="36" t="s">
        <v>54</v>
      </c>
      <c r="C201" s="37">
        <f t="shared" si="120"/>
        <v>138</v>
      </c>
      <c r="D201" s="37">
        <f t="shared" si="121"/>
        <v>0</v>
      </c>
      <c r="E201" s="37">
        <v>0</v>
      </c>
      <c r="F201" s="37">
        <v>0</v>
      </c>
      <c r="G201" s="37">
        <v>0</v>
      </c>
      <c r="H201" s="37">
        <f t="shared" si="122"/>
        <v>138</v>
      </c>
      <c r="I201" s="37">
        <v>138</v>
      </c>
      <c r="J201" s="37">
        <v>0</v>
      </c>
      <c r="K201" s="37">
        <v>0</v>
      </c>
      <c r="L201" s="37">
        <v>0</v>
      </c>
      <c r="M201" s="37">
        <f t="shared" si="123"/>
        <v>0</v>
      </c>
      <c r="N201" s="37">
        <v>0</v>
      </c>
      <c r="O201" s="37">
        <v>0</v>
      </c>
      <c r="P201" s="37">
        <v>0</v>
      </c>
      <c r="Q201" s="37">
        <v>0</v>
      </c>
      <c r="R201" s="37">
        <f t="shared" si="124"/>
        <v>138</v>
      </c>
      <c r="S201" s="37">
        <f t="shared" si="125"/>
        <v>138</v>
      </c>
      <c r="T201" s="37">
        <f t="shared" si="125"/>
        <v>0</v>
      </c>
      <c r="U201" s="37">
        <f t="shared" si="125"/>
        <v>0</v>
      </c>
      <c r="V201" s="37">
        <f t="shared" si="126"/>
        <v>0</v>
      </c>
      <c r="W201" s="38">
        <f t="shared" si="117"/>
        <v>0</v>
      </c>
      <c r="X201" s="38">
        <f t="shared" si="119"/>
        <v>0</v>
      </c>
      <c r="Y201" s="38"/>
      <c r="Z201" s="38"/>
      <c r="AA201" s="38"/>
    </row>
    <row r="202" spans="1:27" ht="15.75" hidden="1" customHeight="1">
      <c r="A202" s="35" t="s">
        <v>45</v>
      </c>
      <c r="B202" s="36" t="s">
        <v>55</v>
      </c>
      <c r="C202" s="37">
        <f t="shared" si="120"/>
        <v>300</v>
      </c>
      <c r="D202" s="37">
        <f t="shared" si="121"/>
        <v>0</v>
      </c>
      <c r="E202" s="37">
        <v>0</v>
      </c>
      <c r="F202" s="37">
        <v>0</v>
      </c>
      <c r="G202" s="37">
        <v>0</v>
      </c>
      <c r="H202" s="37">
        <f t="shared" si="122"/>
        <v>300</v>
      </c>
      <c r="I202" s="37">
        <v>300</v>
      </c>
      <c r="J202" s="37">
        <v>0</v>
      </c>
      <c r="K202" s="37">
        <v>0</v>
      </c>
      <c r="L202" s="37">
        <v>0</v>
      </c>
      <c r="M202" s="37">
        <f t="shared" si="123"/>
        <v>0</v>
      </c>
      <c r="N202" s="37">
        <v>0</v>
      </c>
      <c r="O202" s="37">
        <v>0</v>
      </c>
      <c r="P202" s="37">
        <v>0</v>
      </c>
      <c r="Q202" s="37">
        <v>0</v>
      </c>
      <c r="R202" s="37">
        <f t="shared" si="124"/>
        <v>300</v>
      </c>
      <c r="S202" s="37">
        <f t="shared" si="125"/>
        <v>300</v>
      </c>
      <c r="T202" s="37">
        <f t="shared" si="125"/>
        <v>0</v>
      </c>
      <c r="U202" s="37">
        <f t="shared" si="125"/>
        <v>0</v>
      </c>
      <c r="V202" s="37">
        <f t="shared" si="126"/>
        <v>0</v>
      </c>
      <c r="W202" s="38">
        <f t="shared" si="117"/>
        <v>0</v>
      </c>
      <c r="X202" s="38">
        <f t="shared" si="119"/>
        <v>0</v>
      </c>
      <c r="Y202" s="38"/>
      <c r="Z202" s="38"/>
      <c r="AA202" s="38"/>
    </row>
    <row r="203" spans="1:27" ht="15.75" hidden="1" customHeight="1">
      <c r="A203" s="35" t="s">
        <v>45</v>
      </c>
      <c r="B203" s="36" t="s">
        <v>56</v>
      </c>
      <c r="C203" s="37">
        <f t="shared" si="120"/>
        <v>0</v>
      </c>
      <c r="D203" s="37">
        <f t="shared" si="121"/>
        <v>0</v>
      </c>
      <c r="E203" s="37">
        <v>0</v>
      </c>
      <c r="F203" s="37">
        <v>0</v>
      </c>
      <c r="G203" s="37">
        <v>0</v>
      </c>
      <c r="H203" s="37">
        <f t="shared" si="122"/>
        <v>0</v>
      </c>
      <c r="I203" s="37">
        <v>0</v>
      </c>
      <c r="J203" s="37">
        <v>0</v>
      </c>
      <c r="K203" s="37">
        <v>0</v>
      </c>
      <c r="L203" s="37">
        <v>0</v>
      </c>
      <c r="M203" s="37">
        <f t="shared" si="123"/>
        <v>0</v>
      </c>
      <c r="N203" s="37">
        <v>0</v>
      </c>
      <c r="O203" s="37">
        <v>0</v>
      </c>
      <c r="P203" s="37">
        <v>0</v>
      </c>
      <c r="Q203" s="37">
        <v>0</v>
      </c>
      <c r="R203" s="37">
        <f t="shared" si="124"/>
        <v>0</v>
      </c>
      <c r="S203" s="37">
        <f t="shared" si="125"/>
        <v>0</v>
      </c>
      <c r="T203" s="37">
        <f t="shared" si="125"/>
        <v>0</v>
      </c>
      <c r="U203" s="37">
        <f t="shared" si="125"/>
        <v>0</v>
      </c>
      <c r="V203" s="37">
        <f t="shared" si="126"/>
        <v>0</v>
      </c>
      <c r="W203" s="38"/>
      <c r="X203" s="38"/>
      <c r="Y203" s="38"/>
      <c r="Z203" s="38"/>
      <c r="AA203" s="38"/>
    </row>
    <row r="204" spans="1:27" ht="15.75" hidden="1" customHeight="1">
      <c r="A204" s="35" t="s">
        <v>45</v>
      </c>
      <c r="B204" s="36" t="s">
        <v>57</v>
      </c>
      <c r="C204" s="37">
        <f t="shared" si="120"/>
        <v>0</v>
      </c>
      <c r="D204" s="37">
        <f t="shared" si="121"/>
        <v>0</v>
      </c>
      <c r="E204" s="37">
        <v>0</v>
      </c>
      <c r="F204" s="37">
        <v>0</v>
      </c>
      <c r="G204" s="37">
        <v>0</v>
      </c>
      <c r="H204" s="37">
        <f t="shared" si="122"/>
        <v>0</v>
      </c>
      <c r="I204" s="37">
        <v>0</v>
      </c>
      <c r="J204" s="37">
        <v>0</v>
      </c>
      <c r="K204" s="37">
        <v>0</v>
      </c>
      <c r="L204" s="37">
        <v>0</v>
      </c>
      <c r="M204" s="37">
        <f t="shared" si="123"/>
        <v>0</v>
      </c>
      <c r="N204" s="37">
        <v>0</v>
      </c>
      <c r="O204" s="37">
        <v>0</v>
      </c>
      <c r="P204" s="37">
        <v>0</v>
      </c>
      <c r="Q204" s="37">
        <v>0</v>
      </c>
      <c r="R204" s="37">
        <f t="shared" si="124"/>
        <v>0</v>
      </c>
      <c r="S204" s="37">
        <f t="shared" si="125"/>
        <v>0</v>
      </c>
      <c r="T204" s="37">
        <f t="shared" si="125"/>
        <v>0</v>
      </c>
      <c r="U204" s="37">
        <f t="shared" si="125"/>
        <v>0</v>
      </c>
      <c r="V204" s="37">
        <f t="shared" si="126"/>
        <v>0</v>
      </c>
      <c r="W204" s="38"/>
      <c r="X204" s="38"/>
      <c r="Y204" s="38"/>
      <c r="Z204" s="38"/>
      <c r="AA204" s="38"/>
    </row>
    <row r="205" spans="1:27" ht="20.25" hidden="1">
      <c r="A205" s="35" t="s">
        <v>45</v>
      </c>
      <c r="B205" s="36" t="s">
        <v>58</v>
      </c>
      <c r="C205" s="37">
        <f t="shared" si="120"/>
        <v>21</v>
      </c>
      <c r="D205" s="37">
        <f t="shared" si="121"/>
        <v>0</v>
      </c>
      <c r="E205" s="37">
        <v>0</v>
      </c>
      <c r="F205" s="37">
        <v>0</v>
      </c>
      <c r="G205" s="37">
        <v>0</v>
      </c>
      <c r="H205" s="37">
        <f t="shared" si="122"/>
        <v>21</v>
      </c>
      <c r="I205" s="37">
        <v>21</v>
      </c>
      <c r="J205" s="37">
        <v>0</v>
      </c>
      <c r="K205" s="37">
        <v>0</v>
      </c>
      <c r="L205" s="37">
        <v>0</v>
      </c>
      <c r="M205" s="37">
        <f t="shared" si="123"/>
        <v>0</v>
      </c>
      <c r="N205" s="37">
        <v>0</v>
      </c>
      <c r="O205" s="37">
        <v>0</v>
      </c>
      <c r="P205" s="37">
        <v>0</v>
      </c>
      <c r="Q205" s="37">
        <v>0</v>
      </c>
      <c r="R205" s="37">
        <f t="shared" si="124"/>
        <v>21</v>
      </c>
      <c r="S205" s="37">
        <f t="shared" si="125"/>
        <v>21</v>
      </c>
      <c r="T205" s="37">
        <f t="shared" si="125"/>
        <v>0</v>
      </c>
      <c r="U205" s="37">
        <f t="shared" si="125"/>
        <v>0</v>
      </c>
      <c r="V205" s="37">
        <f t="shared" si="126"/>
        <v>0</v>
      </c>
      <c r="W205" s="38">
        <f t="shared" si="117"/>
        <v>0</v>
      </c>
      <c r="X205" s="38">
        <f t="shared" si="119"/>
        <v>0</v>
      </c>
      <c r="Y205" s="38"/>
      <c r="Z205" s="38"/>
      <c r="AA205" s="38"/>
    </row>
    <row r="206" spans="1:27" ht="18.75" hidden="1" customHeight="1">
      <c r="A206" s="35" t="s">
        <v>45</v>
      </c>
      <c r="B206" s="36" t="s">
        <v>59</v>
      </c>
      <c r="C206" s="37">
        <f t="shared" si="120"/>
        <v>138</v>
      </c>
      <c r="D206" s="37">
        <f t="shared" si="121"/>
        <v>0</v>
      </c>
      <c r="E206" s="37">
        <v>0</v>
      </c>
      <c r="F206" s="37">
        <v>0</v>
      </c>
      <c r="G206" s="37">
        <v>0</v>
      </c>
      <c r="H206" s="37">
        <f t="shared" si="122"/>
        <v>138</v>
      </c>
      <c r="I206" s="37">
        <v>138</v>
      </c>
      <c r="J206" s="37">
        <v>0</v>
      </c>
      <c r="K206" s="37">
        <v>0</v>
      </c>
      <c r="L206" s="37">
        <v>0</v>
      </c>
      <c r="M206" s="37">
        <f t="shared" si="123"/>
        <v>0</v>
      </c>
      <c r="N206" s="37">
        <v>0</v>
      </c>
      <c r="O206" s="37">
        <v>0</v>
      </c>
      <c r="P206" s="37">
        <v>0</v>
      </c>
      <c r="Q206" s="37">
        <v>0</v>
      </c>
      <c r="R206" s="37">
        <f t="shared" si="124"/>
        <v>138</v>
      </c>
      <c r="S206" s="37">
        <f t="shared" si="125"/>
        <v>138</v>
      </c>
      <c r="T206" s="37">
        <f t="shared" si="125"/>
        <v>0</v>
      </c>
      <c r="U206" s="37">
        <f t="shared" si="125"/>
        <v>0</v>
      </c>
      <c r="V206" s="37">
        <f t="shared" si="126"/>
        <v>0</v>
      </c>
      <c r="W206" s="38">
        <f t="shared" si="117"/>
        <v>0</v>
      </c>
      <c r="X206" s="38">
        <f t="shared" si="119"/>
        <v>0</v>
      </c>
      <c r="Y206" s="38"/>
      <c r="Z206" s="38"/>
      <c r="AA206" s="38"/>
    </row>
    <row r="207" spans="1:27" ht="22.5" hidden="1" customHeight="1">
      <c r="A207" s="35" t="s">
        <v>45</v>
      </c>
      <c r="B207" s="36" t="s">
        <v>60</v>
      </c>
      <c r="C207" s="37">
        <f t="shared" si="120"/>
        <v>0</v>
      </c>
      <c r="D207" s="37">
        <f t="shared" si="121"/>
        <v>0</v>
      </c>
      <c r="E207" s="37">
        <v>0</v>
      </c>
      <c r="F207" s="37">
        <v>0</v>
      </c>
      <c r="G207" s="37">
        <v>0</v>
      </c>
      <c r="H207" s="37">
        <f t="shared" si="122"/>
        <v>0</v>
      </c>
      <c r="I207" s="37">
        <v>0</v>
      </c>
      <c r="J207" s="37">
        <v>0</v>
      </c>
      <c r="K207" s="37">
        <v>0</v>
      </c>
      <c r="L207" s="37">
        <v>0</v>
      </c>
      <c r="M207" s="37">
        <f t="shared" si="123"/>
        <v>0</v>
      </c>
      <c r="N207" s="37">
        <v>0</v>
      </c>
      <c r="O207" s="37">
        <v>0</v>
      </c>
      <c r="P207" s="37">
        <v>0</v>
      </c>
      <c r="Q207" s="37">
        <v>0</v>
      </c>
      <c r="R207" s="37">
        <f t="shared" si="124"/>
        <v>0</v>
      </c>
      <c r="S207" s="37">
        <f t="shared" si="125"/>
        <v>0</v>
      </c>
      <c r="T207" s="37">
        <f t="shared" si="125"/>
        <v>0</v>
      </c>
      <c r="U207" s="37">
        <f t="shared" si="125"/>
        <v>0</v>
      </c>
      <c r="V207" s="37">
        <f t="shared" si="126"/>
        <v>0</v>
      </c>
      <c r="W207" s="38"/>
      <c r="X207" s="38"/>
      <c r="Y207" s="38"/>
      <c r="Z207" s="38"/>
      <c r="AA207" s="38"/>
    </row>
    <row r="208" spans="1:27" s="12" customFormat="1" ht="15.75" customHeight="1">
      <c r="A208" s="31" t="s">
        <v>79</v>
      </c>
      <c r="B208" s="32" t="s">
        <v>80</v>
      </c>
      <c r="C208" s="33">
        <f>+C209+C210</f>
        <v>20647</v>
      </c>
      <c r="D208" s="33">
        <f t="shared" ref="D208:V208" si="127">+D209+D210</f>
        <v>86</v>
      </c>
      <c r="E208" s="33">
        <f t="shared" si="127"/>
        <v>86</v>
      </c>
      <c r="F208" s="33">
        <f t="shared" si="127"/>
        <v>0</v>
      </c>
      <c r="G208" s="33">
        <f t="shared" si="127"/>
        <v>0</v>
      </c>
      <c r="H208" s="33">
        <f t="shared" si="127"/>
        <v>20561</v>
      </c>
      <c r="I208" s="33">
        <f t="shared" si="127"/>
        <v>11540</v>
      </c>
      <c r="J208" s="33">
        <f t="shared" si="127"/>
        <v>0</v>
      </c>
      <c r="K208" s="33">
        <f t="shared" si="127"/>
        <v>0</v>
      </c>
      <c r="L208" s="33">
        <f t="shared" si="127"/>
        <v>9021</v>
      </c>
      <c r="M208" s="33">
        <f t="shared" si="127"/>
        <v>2224.4540000000002</v>
      </c>
      <c r="N208" s="33">
        <f t="shared" si="127"/>
        <v>855.45400000000006</v>
      </c>
      <c r="O208" s="33">
        <f t="shared" si="127"/>
        <v>0</v>
      </c>
      <c r="P208" s="33">
        <f t="shared" si="127"/>
        <v>0</v>
      </c>
      <c r="Q208" s="33">
        <f t="shared" si="127"/>
        <v>1369</v>
      </c>
      <c r="R208" s="33">
        <f t="shared" si="127"/>
        <v>18422.546000000002</v>
      </c>
      <c r="S208" s="33">
        <f t="shared" si="127"/>
        <v>10770.546</v>
      </c>
      <c r="T208" s="33">
        <f t="shared" si="127"/>
        <v>0</v>
      </c>
      <c r="U208" s="33">
        <f t="shared" si="127"/>
        <v>0</v>
      </c>
      <c r="V208" s="33">
        <f t="shared" si="127"/>
        <v>7652</v>
      </c>
      <c r="W208" s="34">
        <f>M208/C208</f>
        <v>0.10773739526323438</v>
      </c>
      <c r="X208" s="34">
        <f>N208/(E208+I208)</f>
        <v>7.3581111302253574E-2</v>
      </c>
      <c r="Y208" s="34"/>
      <c r="Z208" s="34"/>
      <c r="AA208" s="34">
        <f>Q208/L208</f>
        <v>0.1517570114178029</v>
      </c>
    </row>
    <row r="209" spans="1:27" ht="18.75" customHeight="1">
      <c r="A209" s="35" t="s">
        <v>42</v>
      </c>
      <c r="B209" s="36" t="s">
        <v>43</v>
      </c>
      <c r="C209" s="37">
        <f>+D209+H209</f>
        <v>14347</v>
      </c>
      <c r="D209" s="37">
        <f>SUM(E209:G209)</f>
        <v>86</v>
      </c>
      <c r="E209" s="37">
        <v>86</v>
      </c>
      <c r="F209" s="37">
        <v>0</v>
      </c>
      <c r="G209" s="37">
        <v>0</v>
      </c>
      <c r="H209" s="37">
        <f>SUM(I209:L209)</f>
        <v>14261</v>
      </c>
      <c r="I209" s="37">
        <v>5240</v>
      </c>
      <c r="J209" s="37">
        <v>0</v>
      </c>
      <c r="K209" s="37">
        <v>0</v>
      </c>
      <c r="L209" s="37">
        <v>9021</v>
      </c>
      <c r="M209" s="37">
        <f>SUM(N209:Q209)</f>
        <v>1369</v>
      </c>
      <c r="N209" s="37">
        <v>0</v>
      </c>
      <c r="O209" s="37">
        <v>0</v>
      </c>
      <c r="P209" s="37">
        <v>0</v>
      </c>
      <c r="Q209" s="37">
        <v>1369</v>
      </c>
      <c r="R209" s="37">
        <f>SUM(S209:V209)</f>
        <v>12978</v>
      </c>
      <c r="S209" s="37">
        <f>(E209+I209)-N209</f>
        <v>5326</v>
      </c>
      <c r="T209" s="37">
        <f>(F209+J209)-O209</f>
        <v>0</v>
      </c>
      <c r="U209" s="37">
        <f>(G209+K209)-P209</f>
        <v>0</v>
      </c>
      <c r="V209" s="37">
        <f>L209-Q209</f>
        <v>7652</v>
      </c>
      <c r="W209" s="38">
        <f t="shared" ref="W209:W224" si="128">M209/C209</f>
        <v>9.5420645431100584E-2</v>
      </c>
      <c r="X209" s="38">
        <f t="shared" ref="X209:X224" si="129">N209/(E209+I209)</f>
        <v>0</v>
      </c>
      <c r="Y209" s="38"/>
      <c r="Z209" s="38"/>
      <c r="AA209" s="38">
        <f>Q209/L209</f>
        <v>0.1517570114178029</v>
      </c>
    </row>
    <row r="210" spans="1:27" ht="15.75" customHeight="1">
      <c r="A210" s="35" t="s">
        <v>42</v>
      </c>
      <c r="B210" s="36" t="s">
        <v>44</v>
      </c>
      <c r="C210" s="37">
        <f t="shared" ref="C210:V210" si="130">SUM(C211:C225)</f>
        <v>6300</v>
      </c>
      <c r="D210" s="37">
        <f t="shared" si="130"/>
        <v>0</v>
      </c>
      <c r="E210" s="37">
        <f t="shared" si="130"/>
        <v>0</v>
      </c>
      <c r="F210" s="37">
        <f t="shared" si="130"/>
        <v>0</v>
      </c>
      <c r="G210" s="37">
        <f t="shared" si="130"/>
        <v>0</v>
      </c>
      <c r="H210" s="37">
        <f t="shared" si="130"/>
        <v>6300</v>
      </c>
      <c r="I210" s="37">
        <f t="shared" si="130"/>
        <v>6300</v>
      </c>
      <c r="J210" s="37">
        <f t="shared" si="130"/>
        <v>0</v>
      </c>
      <c r="K210" s="37">
        <f t="shared" si="130"/>
        <v>0</v>
      </c>
      <c r="L210" s="37">
        <f t="shared" si="130"/>
        <v>0</v>
      </c>
      <c r="M210" s="37">
        <f t="shared" si="130"/>
        <v>855.45400000000006</v>
      </c>
      <c r="N210" s="37">
        <f t="shared" si="130"/>
        <v>855.45400000000006</v>
      </c>
      <c r="O210" s="37">
        <f t="shared" si="130"/>
        <v>0</v>
      </c>
      <c r="P210" s="37">
        <f t="shared" si="130"/>
        <v>0</v>
      </c>
      <c r="Q210" s="37">
        <f t="shared" si="130"/>
        <v>0</v>
      </c>
      <c r="R210" s="37">
        <f t="shared" si="130"/>
        <v>5444.5460000000003</v>
      </c>
      <c r="S210" s="37">
        <f t="shared" si="130"/>
        <v>5444.5460000000003</v>
      </c>
      <c r="T210" s="37">
        <f t="shared" si="130"/>
        <v>0</v>
      </c>
      <c r="U210" s="37">
        <f t="shared" si="130"/>
        <v>0</v>
      </c>
      <c r="V210" s="37">
        <f t="shared" si="130"/>
        <v>0</v>
      </c>
      <c r="W210" s="38">
        <f t="shared" si="128"/>
        <v>0.13578634920634922</v>
      </c>
      <c r="X210" s="38">
        <f t="shared" si="129"/>
        <v>0.13578634920634922</v>
      </c>
      <c r="Y210" s="38"/>
      <c r="Z210" s="38"/>
      <c r="AA210" s="38"/>
    </row>
    <row r="211" spans="1:27" ht="15.75" hidden="1" customHeight="1">
      <c r="A211" s="35" t="s">
        <v>45</v>
      </c>
      <c r="B211" s="36" t="s">
        <v>46</v>
      </c>
      <c r="C211" s="37">
        <f t="shared" ref="C211:C225" si="131">+D211+H211</f>
        <v>1940</v>
      </c>
      <c r="D211" s="37">
        <f t="shared" ref="D211:D225" si="132">SUM(E211:G211)</f>
        <v>0</v>
      </c>
      <c r="E211" s="37">
        <v>0</v>
      </c>
      <c r="F211" s="37">
        <v>0</v>
      </c>
      <c r="G211" s="37">
        <v>0</v>
      </c>
      <c r="H211" s="37">
        <f t="shared" ref="H211:H225" si="133">SUM(I211:L211)</f>
        <v>1940</v>
      </c>
      <c r="I211" s="37">
        <v>1940</v>
      </c>
      <c r="J211" s="37">
        <v>0</v>
      </c>
      <c r="K211" s="37">
        <v>0</v>
      </c>
      <c r="L211" s="37">
        <v>0</v>
      </c>
      <c r="M211" s="37">
        <f t="shared" ref="M211:M225" si="134">SUM(N211:Q211)</f>
        <v>855.45400000000006</v>
      </c>
      <c r="N211" s="37">
        <v>855.45400000000006</v>
      </c>
      <c r="O211" s="37">
        <v>0</v>
      </c>
      <c r="P211" s="37">
        <v>0</v>
      </c>
      <c r="Q211" s="37">
        <v>0</v>
      </c>
      <c r="R211" s="37">
        <f t="shared" ref="R211:R225" si="135">SUM(S211:V211)</f>
        <v>1084.5459999999998</v>
      </c>
      <c r="S211" s="37">
        <f t="shared" ref="S211:U225" si="136">(E211+I211)-N211</f>
        <v>1084.5459999999998</v>
      </c>
      <c r="T211" s="37">
        <f t="shared" si="136"/>
        <v>0</v>
      </c>
      <c r="U211" s="37">
        <f t="shared" si="136"/>
        <v>0</v>
      </c>
      <c r="V211" s="37">
        <f t="shared" ref="V211:V225" si="137">L211-Q211</f>
        <v>0</v>
      </c>
      <c r="W211" s="38">
        <f t="shared" si="128"/>
        <v>0.44095567010309283</v>
      </c>
      <c r="X211" s="38">
        <f t="shared" si="129"/>
        <v>0.44095567010309283</v>
      </c>
      <c r="Y211" s="38"/>
      <c r="Z211" s="38"/>
      <c r="AA211" s="38"/>
    </row>
    <row r="212" spans="1:27" ht="15.75" hidden="1" customHeight="1">
      <c r="A212" s="35" t="s">
        <v>45</v>
      </c>
      <c r="B212" s="36" t="s">
        <v>47</v>
      </c>
      <c r="C212" s="37">
        <f t="shared" si="131"/>
        <v>1590</v>
      </c>
      <c r="D212" s="37">
        <f t="shared" si="132"/>
        <v>0</v>
      </c>
      <c r="E212" s="37">
        <v>0</v>
      </c>
      <c r="F212" s="37">
        <v>0</v>
      </c>
      <c r="G212" s="37">
        <v>0</v>
      </c>
      <c r="H212" s="37">
        <f t="shared" si="133"/>
        <v>1590</v>
      </c>
      <c r="I212" s="37">
        <v>1590</v>
      </c>
      <c r="J212" s="37">
        <v>0</v>
      </c>
      <c r="K212" s="37">
        <v>0</v>
      </c>
      <c r="L212" s="37">
        <v>0</v>
      </c>
      <c r="M212" s="37">
        <f t="shared" si="134"/>
        <v>0</v>
      </c>
      <c r="N212" s="37">
        <v>0</v>
      </c>
      <c r="O212" s="37">
        <v>0</v>
      </c>
      <c r="P212" s="37">
        <v>0</v>
      </c>
      <c r="Q212" s="37">
        <v>0</v>
      </c>
      <c r="R212" s="37">
        <f t="shared" si="135"/>
        <v>1590</v>
      </c>
      <c r="S212" s="37">
        <f t="shared" si="136"/>
        <v>1590</v>
      </c>
      <c r="T212" s="37">
        <f t="shared" si="136"/>
        <v>0</v>
      </c>
      <c r="U212" s="37">
        <f t="shared" si="136"/>
        <v>0</v>
      </c>
      <c r="V212" s="37">
        <f t="shared" si="137"/>
        <v>0</v>
      </c>
      <c r="W212" s="38">
        <f t="shared" si="128"/>
        <v>0</v>
      </c>
      <c r="X212" s="38">
        <f t="shared" si="129"/>
        <v>0</v>
      </c>
      <c r="Y212" s="38"/>
      <c r="Z212" s="38"/>
      <c r="AA212" s="38"/>
    </row>
    <row r="213" spans="1:27" ht="15.75" hidden="1" customHeight="1">
      <c r="A213" s="35" t="s">
        <v>45</v>
      </c>
      <c r="B213" s="36" t="s">
        <v>48</v>
      </c>
      <c r="C213" s="37">
        <f t="shared" si="131"/>
        <v>165</v>
      </c>
      <c r="D213" s="37">
        <f t="shared" si="132"/>
        <v>0</v>
      </c>
      <c r="E213" s="37">
        <v>0</v>
      </c>
      <c r="F213" s="37">
        <v>0</v>
      </c>
      <c r="G213" s="37">
        <v>0</v>
      </c>
      <c r="H213" s="37">
        <f t="shared" si="133"/>
        <v>165</v>
      </c>
      <c r="I213" s="37">
        <v>165</v>
      </c>
      <c r="J213" s="37">
        <v>0</v>
      </c>
      <c r="K213" s="37">
        <v>0</v>
      </c>
      <c r="L213" s="37">
        <v>0</v>
      </c>
      <c r="M213" s="37">
        <f t="shared" si="134"/>
        <v>0</v>
      </c>
      <c r="N213" s="37">
        <v>0</v>
      </c>
      <c r="O213" s="37">
        <v>0</v>
      </c>
      <c r="P213" s="37">
        <v>0</v>
      </c>
      <c r="Q213" s="37">
        <v>0</v>
      </c>
      <c r="R213" s="37">
        <f t="shared" si="135"/>
        <v>165</v>
      </c>
      <c r="S213" s="37">
        <f t="shared" si="136"/>
        <v>165</v>
      </c>
      <c r="T213" s="37">
        <f t="shared" si="136"/>
        <v>0</v>
      </c>
      <c r="U213" s="37">
        <f t="shared" si="136"/>
        <v>0</v>
      </c>
      <c r="V213" s="37">
        <f t="shared" si="137"/>
        <v>0</v>
      </c>
      <c r="W213" s="38">
        <f t="shared" si="128"/>
        <v>0</v>
      </c>
      <c r="X213" s="38">
        <f t="shared" si="129"/>
        <v>0</v>
      </c>
      <c r="Y213" s="38"/>
      <c r="Z213" s="38"/>
      <c r="AA213" s="38"/>
    </row>
    <row r="214" spans="1:27" ht="24" hidden="1" customHeight="1">
      <c r="A214" s="35" t="s">
        <v>45</v>
      </c>
      <c r="B214" s="36" t="s">
        <v>49</v>
      </c>
      <c r="C214" s="37">
        <f t="shared" si="131"/>
        <v>165</v>
      </c>
      <c r="D214" s="37">
        <f t="shared" si="132"/>
        <v>0</v>
      </c>
      <c r="E214" s="37">
        <v>0</v>
      </c>
      <c r="F214" s="37">
        <v>0</v>
      </c>
      <c r="G214" s="37">
        <v>0</v>
      </c>
      <c r="H214" s="37">
        <f t="shared" si="133"/>
        <v>165</v>
      </c>
      <c r="I214" s="37">
        <v>165</v>
      </c>
      <c r="J214" s="37">
        <v>0</v>
      </c>
      <c r="K214" s="37">
        <v>0</v>
      </c>
      <c r="L214" s="37">
        <v>0</v>
      </c>
      <c r="M214" s="37">
        <f t="shared" si="134"/>
        <v>0</v>
      </c>
      <c r="N214" s="37">
        <v>0</v>
      </c>
      <c r="O214" s="37">
        <v>0</v>
      </c>
      <c r="P214" s="37">
        <v>0</v>
      </c>
      <c r="Q214" s="37">
        <v>0</v>
      </c>
      <c r="R214" s="37">
        <f t="shared" si="135"/>
        <v>165</v>
      </c>
      <c r="S214" s="37">
        <f t="shared" si="136"/>
        <v>165</v>
      </c>
      <c r="T214" s="37">
        <f t="shared" si="136"/>
        <v>0</v>
      </c>
      <c r="U214" s="37">
        <f t="shared" si="136"/>
        <v>0</v>
      </c>
      <c r="V214" s="37">
        <f t="shared" si="137"/>
        <v>0</v>
      </c>
      <c r="W214" s="38">
        <f t="shared" si="128"/>
        <v>0</v>
      </c>
      <c r="X214" s="38">
        <f t="shared" si="129"/>
        <v>0</v>
      </c>
      <c r="Y214" s="38"/>
      <c r="Z214" s="38"/>
      <c r="AA214" s="38"/>
    </row>
    <row r="215" spans="1:27" ht="25.5" hidden="1" customHeight="1">
      <c r="A215" s="35" t="s">
        <v>45</v>
      </c>
      <c r="B215" s="36" t="s">
        <v>50</v>
      </c>
      <c r="C215" s="37">
        <f t="shared" si="131"/>
        <v>200</v>
      </c>
      <c r="D215" s="37">
        <f t="shared" si="132"/>
        <v>0</v>
      </c>
      <c r="E215" s="37">
        <v>0</v>
      </c>
      <c r="F215" s="37">
        <v>0</v>
      </c>
      <c r="G215" s="37">
        <v>0</v>
      </c>
      <c r="H215" s="37">
        <f t="shared" si="133"/>
        <v>200</v>
      </c>
      <c r="I215" s="37">
        <v>200</v>
      </c>
      <c r="J215" s="37">
        <v>0</v>
      </c>
      <c r="K215" s="37">
        <v>0</v>
      </c>
      <c r="L215" s="37">
        <v>0</v>
      </c>
      <c r="M215" s="37">
        <f t="shared" si="134"/>
        <v>0</v>
      </c>
      <c r="N215" s="37">
        <v>0</v>
      </c>
      <c r="O215" s="37">
        <v>0</v>
      </c>
      <c r="P215" s="37">
        <v>0</v>
      </c>
      <c r="Q215" s="37">
        <v>0</v>
      </c>
      <c r="R215" s="37">
        <f t="shared" si="135"/>
        <v>200</v>
      </c>
      <c r="S215" s="37">
        <f t="shared" si="136"/>
        <v>200</v>
      </c>
      <c r="T215" s="37">
        <f t="shared" si="136"/>
        <v>0</v>
      </c>
      <c r="U215" s="37">
        <f t="shared" si="136"/>
        <v>0</v>
      </c>
      <c r="V215" s="37">
        <f t="shared" si="137"/>
        <v>0</v>
      </c>
      <c r="W215" s="38">
        <f t="shared" si="128"/>
        <v>0</v>
      </c>
      <c r="X215" s="38">
        <f t="shared" si="129"/>
        <v>0</v>
      </c>
      <c r="Y215" s="38"/>
      <c r="Z215" s="38"/>
      <c r="AA215" s="38"/>
    </row>
    <row r="216" spans="1:27" ht="26.25" hidden="1" customHeight="1">
      <c r="A216" s="35" t="s">
        <v>45</v>
      </c>
      <c r="B216" s="36" t="s">
        <v>51</v>
      </c>
      <c r="C216" s="37">
        <f t="shared" si="131"/>
        <v>0</v>
      </c>
      <c r="D216" s="37">
        <f t="shared" si="132"/>
        <v>0</v>
      </c>
      <c r="E216" s="37">
        <v>0</v>
      </c>
      <c r="F216" s="37">
        <v>0</v>
      </c>
      <c r="G216" s="37">
        <v>0</v>
      </c>
      <c r="H216" s="37">
        <f t="shared" si="133"/>
        <v>0</v>
      </c>
      <c r="I216" s="37">
        <v>0</v>
      </c>
      <c r="J216" s="37">
        <v>0</v>
      </c>
      <c r="K216" s="37">
        <v>0</v>
      </c>
      <c r="L216" s="37">
        <v>0</v>
      </c>
      <c r="M216" s="37">
        <f t="shared" si="134"/>
        <v>0</v>
      </c>
      <c r="N216" s="37">
        <v>0</v>
      </c>
      <c r="O216" s="37">
        <v>0</v>
      </c>
      <c r="P216" s="37">
        <v>0</v>
      </c>
      <c r="Q216" s="37">
        <v>0</v>
      </c>
      <c r="R216" s="37">
        <f t="shared" si="135"/>
        <v>0</v>
      </c>
      <c r="S216" s="37">
        <f t="shared" si="136"/>
        <v>0</v>
      </c>
      <c r="T216" s="37">
        <f t="shared" si="136"/>
        <v>0</v>
      </c>
      <c r="U216" s="37">
        <f t="shared" si="136"/>
        <v>0</v>
      </c>
      <c r="V216" s="37">
        <f t="shared" si="137"/>
        <v>0</v>
      </c>
      <c r="W216" s="38"/>
      <c r="X216" s="38"/>
      <c r="Y216" s="38"/>
      <c r="Z216" s="38"/>
      <c r="AA216" s="38"/>
    </row>
    <row r="217" spans="1:27" ht="20.25" hidden="1" customHeight="1">
      <c r="A217" s="35" t="s">
        <v>45</v>
      </c>
      <c r="B217" s="36" t="s">
        <v>52</v>
      </c>
      <c r="C217" s="37">
        <f t="shared" si="131"/>
        <v>220</v>
      </c>
      <c r="D217" s="37">
        <f t="shared" si="132"/>
        <v>0</v>
      </c>
      <c r="E217" s="37">
        <v>0</v>
      </c>
      <c r="F217" s="37">
        <v>0</v>
      </c>
      <c r="G217" s="37">
        <v>0</v>
      </c>
      <c r="H217" s="37">
        <f t="shared" si="133"/>
        <v>220</v>
      </c>
      <c r="I217" s="37">
        <v>220</v>
      </c>
      <c r="J217" s="37">
        <v>0</v>
      </c>
      <c r="K217" s="37">
        <v>0</v>
      </c>
      <c r="L217" s="37">
        <v>0</v>
      </c>
      <c r="M217" s="37">
        <f t="shared" si="134"/>
        <v>0</v>
      </c>
      <c r="N217" s="37">
        <v>0</v>
      </c>
      <c r="O217" s="37">
        <v>0</v>
      </c>
      <c r="P217" s="37">
        <v>0</v>
      </c>
      <c r="Q217" s="37">
        <v>0</v>
      </c>
      <c r="R217" s="37">
        <f t="shared" si="135"/>
        <v>220</v>
      </c>
      <c r="S217" s="37">
        <f t="shared" si="136"/>
        <v>220</v>
      </c>
      <c r="T217" s="37">
        <f t="shared" si="136"/>
        <v>0</v>
      </c>
      <c r="U217" s="37">
        <f t="shared" si="136"/>
        <v>0</v>
      </c>
      <c r="V217" s="37">
        <f t="shared" si="137"/>
        <v>0</v>
      </c>
      <c r="W217" s="38">
        <f t="shared" si="128"/>
        <v>0</v>
      </c>
      <c r="X217" s="38">
        <f t="shared" si="129"/>
        <v>0</v>
      </c>
      <c r="Y217" s="38"/>
      <c r="Z217" s="38"/>
      <c r="AA217" s="38"/>
    </row>
    <row r="218" spans="1:27" ht="15.75" hidden="1" customHeight="1">
      <c r="A218" s="35" t="s">
        <v>45</v>
      </c>
      <c r="B218" s="36" t="s">
        <v>53</v>
      </c>
      <c r="C218" s="37">
        <f t="shared" si="131"/>
        <v>660</v>
      </c>
      <c r="D218" s="37">
        <f t="shared" si="132"/>
        <v>0</v>
      </c>
      <c r="E218" s="37">
        <v>0</v>
      </c>
      <c r="F218" s="37">
        <v>0</v>
      </c>
      <c r="G218" s="37">
        <v>0</v>
      </c>
      <c r="H218" s="37">
        <f t="shared" si="133"/>
        <v>660</v>
      </c>
      <c r="I218" s="37">
        <v>660</v>
      </c>
      <c r="J218" s="37">
        <v>0</v>
      </c>
      <c r="K218" s="37">
        <v>0</v>
      </c>
      <c r="L218" s="37">
        <v>0</v>
      </c>
      <c r="M218" s="37">
        <f t="shared" si="134"/>
        <v>0</v>
      </c>
      <c r="N218" s="37">
        <v>0</v>
      </c>
      <c r="O218" s="37">
        <v>0</v>
      </c>
      <c r="P218" s="37">
        <v>0</v>
      </c>
      <c r="Q218" s="37">
        <v>0</v>
      </c>
      <c r="R218" s="37">
        <f t="shared" si="135"/>
        <v>660</v>
      </c>
      <c r="S218" s="37">
        <f t="shared" si="136"/>
        <v>660</v>
      </c>
      <c r="T218" s="37">
        <f t="shared" si="136"/>
        <v>0</v>
      </c>
      <c r="U218" s="37">
        <f t="shared" si="136"/>
        <v>0</v>
      </c>
      <c r="V218" s="37">
        <f t="shared" si="137"/>
        <v>0</v>
      </c>
      <c r="W218" s="38">
        <f t="shared" si="128"/>
        <v>0</v>
      </c>
      <c r="X218" s="38">
        <f t="shared" si="129"/>
        <v>0</v>
      </c>
      <c r="Y218" s="38"/>
      <c r="Z218" s="38"/>
      <c r="AA218" s="38"/>
    </row>
    <row r="219" spans="1:27" ht="15.75" hidden="1" customHeight="1">
      <c r="A219" s="35" t="s">
        <v>45</v>
      </c>
      <c r="B219" s="36" t="s">
        <v>54</v>
      </c>
      <c r="C219" s="37">
        <f t="shared" si="131"/>
        <v>418</v>
      </c>
      <c r="D219" s="37">
        <f t="shared" si="132"/>
        <v>0</v>
      </c>
      <c r="E219" s="37">
        <v>0</v>
      </c>
      <c r="F219" s="37">
        <v>0</v>
      </c>
      <c r="G219" s="37">
        <v>0</v>
      </c>
      <c r="H219" s="37">
        <f t="shared" si="133"/>
        <v>418</v>
      </c>
      <c r="I219" s="37">
        <v>418</v>
      </c>
      <c r="J219" s="37">
        <v>0</v>
      </c>
      <c r="K219" s="37">
        <v>0</v>
      </c>
      <c r="L219" s="37">
        <v>0</v>
      </c>
      <c r="M219" s="37">
        <f t="shared" si="134"/>
        <v>0</v>
      </c>
      <c r="N219" s="37">
        <v>0</v>
      </c>
      <c r="O219" s="37">
        <v>0</v>
      </c>
      <c r="P219" s="37">
        <v>0</v>
      </c>
      <c r="Q219" s="37">
        <v>0</v>
      </c>
      <c r="R219" s="37">
        <f t="shared" si="135"/>
        <v>418</v>
      </c>
      <c r="S219" s="37">
        <f t="shared" si="136"/>
        <v>418</v>
      </c>
      <c r="T219" s="37">
        <f t="shared" si="136"/>
        <v>0</v>
      </c>
      <c r="U219" s="37">
        <f t="shared" si="136"/>
        <v>0</v>
      </c>
      <c r="V219" s="37">
        <f t="shared" si="137"/>
        <v>0</v>
      </c>
      <c r="W219" s="38">
        <f t="shared" si="128"/>
        <v>0</v>
      </c>
      <c r="X219" s="38">
        <f t="shared" si="129"/>
        <v>0</v>
      </c>
      <c r="Y219" s="38"/>
      <c r="Z219" s="38"/>
      <c r="AA219" s="38"/>
    </row>
    <row r="220" spans="1:27" ht="15.75" hidden="1" customHeight="1">
      <c r="A220" s="35" t="s">
        <v>45</v>
      </c>
      <c r="B220" s="36" t="s">
        <v>55</v>
      </c>
      <c r="C220" s="37">
        <f t="shared" si="131"/>
        <v>0</v>
      </c>
      <c r="D220" s="37">
        <f t="shared" si="132"/>
        <v>0</v>
      </c>
      <c r="E220" s="37">
        <v>0</v>
      </c>
      <c r="F220" s="37">
        <v>0</v>
      </c>
      <c r="G220" s="37">
        <v>0</v>
      </c>
      <c r="H220" s="37">
        <f t="shared" si="133"/>
        <v>0</v>
      </c>
      <c r="I220" s="37">
        <v>0</v>
      </c>
      <c r="J220" s="37">
        <v>0</v>
      </c>
      <c r="K220" s="37">
        <v>0</v>
      </c>
      <c r="L220" s="37">
        <v>0</v>
      </c>
      <c r="M220" s="37">
        <f t="shared" si="134"/>
        <v>0</v>
      </c>
      <c r="N220" s="37">
        <v>0</v>
      </c>
      <c r="O220" s="37">
        <v>0</v>
      </c>
      <c r="P220" s="37">
        <v>0</v>
      </c>
      <c r="Q220" s="37">
        <v>0</v>
      </c>
      <c r="R220" s="37">
        <f t="shared" si="135"/>
        <v>0</v>
      </c>
      <c r="S220" s="37">
        <f t="shared" si="136"/>
        <v>0</v>
      </c>
      <c r="T220" s="37">
        <f t="shared" si="136"/>
        <v>0</v>
      </c>
      <c r="U220" s="37">
        <f t="shared" si="136"/>
        <v>0</v>
      </c>
      <c r="V220" s="37">
        <f t="shared" si="137"/>
        <v>0</v>
      </c>
      <c r="W220" s="38"/>
      <c r="X220" s="38"/>
      <c r="Y220" s="38"/>
      <c r="Z220" s="38"/>
      <c r="AA220" s="38"/>
    </row>
    <row r="221" spans="1:27" ht="15.75" hidden="1" customHeight="1">
      <c r="A221" s="35" t="s">
        <v>45</v>
      </c>
      <c r="B221" s="36" t="s">
        <v>56</v>
      </c>
      <c r="C221" s="37">
        <f t="shared" si="131"/>
        <v>300</v>
      </c>
      <c r="D221" s="37">
        <f t="shared" si="132"/>
        <v>0</v>
      </c>
      <c r="E221" s="37">
        <v>0</v>
      </c>
      <c r="F221" s="37">
        <v>0</v>
      </c>
      <c r="G221" s="37">
        <v>0</v>
      </c>
      <c r="H221" s="37">
        <f t="shared" si="133"/>
        <v>300</v>
      </c>
      <c r="I221" s="37">
        <v>300</v>
      </c>
      <c r="J221" s="37">
        <v>0</v>
      </c>
      <c r="K221" s="37">
        <v>0</v>
      </c>
      <c r="L221" s="37">
        <v>0</v>
      </c>
      <c r="M221" s="37">
        <f t="shared" si="134"/>
        <v>0</v>
      </c>
      <c r="N221" s="37">
        <v>0</v>
      </c>
      <c r="O221" s="37">
        <v>0</v>
      </c>
      <c r="P221" s="37">
        <v>0</v>
      </c>
      <c r="Q221" s="37">
        <v>0</v>
      </c>
      <c r="R221" s="37">
        <f t="shared" si="135"/>
        <v>300</v>
      </c>
      <c r="S221" s="37">
        <f t="shared" si="136"/>
        <v>300</v>
      </c>
      <c r="T221" s="37">
        <f t="shared" si="136"/>
        <v>0</v>
      </c>
      <c r="U221" s="37">
        <f t="shared" si="136"/>
        <v>0</v>
      </c>
      <c r="V221" s="37">
        <f t="shared" si="137"/>
        <v>0</v>
      </c>
      <c r="W221" s="38">
        <f t="shared" si="128"/>
        <v>0</v>
      </c>
      <c r="X221" s="38">
        <f t="shared" si="129"/>
        <v>0</v>
      </c>
      <c r="Y221" s="38"/>
      <c r="Z221" s="38"/>
      <c r="AA221" s="38"/>
    </row>
    <row r="222" spans="1:27" ht="15.75" hidden="1" customHeight="1">
      <c r="A222" s="35" t="s">
        <v>45</v>
      </c>
      <c r="B222" s="36" t="s">
        <v>57</v>
      </c>
      <c r="C222" s="37">
        <f t="shared" si="131"/>
        <v>0</v>
      </c>
      <c r="D222" s="37">
        <f t="shared" si="132"/>
        <v>0</v>
      </c>
      <c r="E222" s="37">
        <v>0</v>
      </c>
      <c r="F222" s="37">
        <v>0</v>
      </c>
      <c r="G222" s="37">
        <v>0</v>
      </c>
      <c r="H222" s="37">
        <f t="shared" si="133"/>
        <v>0</v>
      </c>
      <c r="I222" s="37">
        <v>0</v>
      </c>
      <c r="J222" s="37">
        <v>0</v>
      </c>
      <c r="K222" s="37">
        <v>0</v>
      </c>
      <c r="L222" s="37">
        <v>0</v>
      </c>
      <c r="M222" s="37">
        <f t="shared" si="134"/>
        <v>0</v>
      </c>
      <c r="N222" s="37">
        <v>0</v>
      </c>
      <c r="O222" s="37">
        <v>0</v>
      </c>
      <c r="P222" s="37">
        <v>0</v>
      </c>
      <c r="Q222" s="37">
        <v>0</v>
      </c>
      <c r="R222" s="37">
        <f t="shared" si="135"/>
        <v>0</v>
      </c>
      <c r="S222" s="37">
        <f t="shared" si="136"/>
        <v>0</v>
      </c>
      <c r="T222" s="37">
        <f t="shared" si="136"/>
        <v>0</v>
      </c>
      <c r="U222" s="37">
        <f t="shared" si="136"/>
        <v>0</v>
      </c>
      <c r="V222" s="37">
        <f t="shared" si="137"/>
        <v>0</v>
      </c>
      <c r="W222" s="38"/>
      <c r="X222" s="38"/>
      <c r="Y222" s="38"/>
      <c r="Z222" s="38"/>
      <c r="AA222" s="38"/>
    </row>
    <row r="223" spans="1:27" ht="20.25" hidden="1">
      <c r="A223" s="35" t="s">
        <v>45</v>
      </c>
      <c r="B223" s="36" t="s">
        <v>58</v>
      </c>
      <c r="C223" s="37">
        <f t="shared" si="131"/>
        <v>124</v>
      </c>
      <c r="D223" s="37">
        <f t="shared" si="132"/>
        <v>0</v>
      </c>
      <c r="E223" s="37">
        <v>0</v>
      </c>
      <c r="F223" s="37">
        <v>0</v>
      </c>
      <c r="G223" s="37">
        <v>0</v>
      </c>
      <c r="H223" s="37">
        <f t="shared" si="133"/>
        <v>124</v>
      </c>
      <c r="I223" s="37">
        <v>124</v>
      </c>
      <c r="J223" s="37">
        <v>0</v>
      </c>
      <c r="K223" s="37">
        <v>0</v>
      </c>
      <c r="L223" s="37">
        <v>0</v>
      </c>
      <c r="M223" s="37">
        <f t="shared" si="134"/>
        <v>0</v>
      </c>
      <c r="N223" s="37">
        <v>0</v>
      </c>
      <c r="O223" s="37">
        <v>0</v>
      </c>
      <c r="P223" s="37">
        <v>0</v>
      </c>
      <c r="Q223" s="37">
        <v>0</v>
      </c>
      <c r="R223" s="37">
        <f t="shared" si="135"/>
        <v>124</v>
      </c>
      <c r="S223" s="37">
        <f t="shared" si="136"/>
        <v>124</v>
      </c>
      <c r="T223" s="37">
        <f t="shared" si="136"/>
        <v>0</v>
      </c>
      <c r="U223" s="37">
        <f t="shared" si="136"/>
        <v>0</v>
      </c>
      <c r="V223" s="37">
        <f t="shared" si="137"/>
        <v>0</v>
      </c>
      <c r="W223" s="38">
        <f t="shared" si="128"/>
        <v>0</v>
      </c>
      <c r="X223" s="38">
        <f t="shared" si="129"/>
        <v>0</v>
      </c>
      <c r="Y223" s="38"/>
      <c r="Z223" s="38"/>
      <c r="AA223" s="38"/>
    </row>
    <row r="224" spans="1:27" ht="18.75" hidden="1" customHeight="1">
      <c r="A224" s="35" t="s">
        <v>45</v>
      </c>
      <c r="B224" s="36" t="s">
        <v>59</v>
      </c>
      <c r="C224" s="37">
        <f t="shared" si="131"/>
        <v>518</v>
      </c>
      <c r="D224" s="37">
        <f t="shared" si="132"/>
        <v>0</v>
      </c>
      <c r="E224" s="37">
        <v>0</v>
      </c>
      <c r="F224" s="37">
        <v>0</v>
      </c>
      <c r="G224" s="37">
        <v>0</v>
      </c>
      <c r="H224" s="37">
        <f t="shared" si="133"/>
        <v>518</v>
      </c>
      <c r="I224" s="37">
        <v>518</v>
      </c>
      <c r="J224" s="37">
        <v>0</v>
      </c>
      <c r="K224" s="37">
        <v>0</v>
      </c>
      <c r="L224" s="37">
        <v>0</v>
      </c>
      <c r="M224" s="37">
        <f t="shared" si="134"/>
        <v>0</v>
      </c>
      <c r="N224" s="37">
        <v>0</v>
      </c>
      <c r="O224" s="37">
        <v>0</v>
      </c>
      <c r="P224" s="37">
        <v>0</v>
      </c>
      <c r="Q224" s="37">
        <v>0</v>
      </c>
      <c r="R224" s="37">
        <f t="shared" si="135"/>
        <v>518</v>
      </c>
      <c r="S224" s="37">
        <f t="shared" si="136"/>
        <v>518</v>
      </c>
      <c r="T224" s="37">
        <f t="shared" si="136"/>
        <v>0</v>
      </c>
      <c r="U224" s="37">
        <f t="shared" si="136"/>
        <v>0</v>
      </c>
      <c r="V224" s="37">
        <f t="shared" si="137"/>
        <v>0</v>
      </c>
      <c r="W224" s="38">
        <f t="shared" si="128"/>
        <v>0</v>
      </c>
      <c r="X224" s="38">
        <f t="shared" si="129"/>
        <v>0</v>
      </c>
      <c r="Y224" s="38"/>
      <c r="Z224" s="38"/>
      <c r="AA224" s="38"/>
    </row>
    <row r="225" spans="1:27" ht="22.5" hidden="1" customHeight="1">
      <c r="A225" s="35" t="s">
        <v>45</v>
      </c>
      <c r="B225" s="36" t="s">
        <v>60</v>
      </c>
      <c r="C225" s="37">
        <f t="shared" si="131"/>
        <v>0</v>
      </c>
      <c r="D225" s="37">
        <f t="shared" si="132"/>
        <v>0</v>
      </c>
      <c r="E225" s="37">
        <v>0</v>
      </c>
      <c r="F225" s="37">
        <v>0</v>
      </c>
      <c r="G225" s="37">
        <v>0</v>
      </c>
      <c r="H225" s="37">
        <f t="shared" si="133"/>
        <v>0</v>
      </c>
      <c r="I225" s="37">
        <v>0</v>
      </c>
      <c r="J225" s="37">
        <v>0</v>
      </c>
      <c r="K225" s="37">
        <v>0</v>
      </c>
      <c r="L225" s="37">
        <v>0</v>
      </c>
      <c r="M225" s="37">
        <f t="shared" si="134"/>
        <v>0</v>
      </c>
      <c r="N225" s="37">
        <v>0</v>
      </c>
      <c r="O225" s="37">
        <v>0</v>
      </c>
      <c r="P225" s="37">
        <v>0</v>
      </c>
      <c r="Q225" s="37">
        <v>0</v>
      </c>
      <c r="R225" s="37">
        <f t="shared" si="135"/>
        <v>0</v>
      </c>
      <c r="S225" s="37">
        <f t="shared" si="136"/>
        <v>0</v>
      </c>
      <c r="T225" s="37">
        <f t="shared" si="136"/>
        <v>0</v>
      </c>
      <c r="U225" s="37">
        <f t="shared" si="136"/>
        <v>0</v>
      </c>
      <c r="V225" s="37">
        <f t="shared" si="137"/>
        <v>0</v>
      </c>
      <c r="W225" s="38"/>
      <c r="X225" s="38"/>
      <c r="Y225" s="38"/>
      <c r="Z225" s="38"/>
      <c r="AA225" s="38"/>
    </row>
    <row r="226" spans="1:27" s="12" customFormat="1" ht="15.75" customHeight="1">
      <c r="A226" s="31" t="s">
        <v>81</v>
      </c>
      <c r="B226" s="32" t="s">
        <v>82</v>
      </c>
      <c r="C226" s="33">
        <f>+C227+C228</f>
        <v>29825</v>
      </c>
      <c r="D226" s="33">
        <f t="shared" ref="D226:V226" si="138">+D227+D228</f>
        <v>265</v>
      </c>
      <c r="E226" s="33">
        <f t="shared" si="138"/>
        <v>265</v>
      </c>
      <c r="F226" s="33">
        <f t="shared" si="138"/>
        <v>0</v>
      </c>
      <c r="G226" s="33">
        <f t="shared" si="138"/>
        <v>0</v>
      </c>
      <c r="H226" s="33">
        <f t="shared" si="138"/>
        <v>29560</v>
      </c>
      <c r="I226" s="33">
        <f t="shared" si="138"/>
        <v>19340</v>
      </c>
      <c r="J226" s="33">
        <f t="shared" si="138"/>
        <v>2000</v>
      </c>
      <c r="K226" s="33">
        <f t="shared" si="138"/>
        <v>0</v>
      </c>
      <c r="L226" s="33">
        <f t="shared" si="138"/>
        <v>8220</v>
      </c>
      <c r="M226" s="33">
        <f t="shared" si="138"/>
        <v>13263.752</v>
      </c>
      <c r="N226" s="33">
        <f t="shared" si="138"/>
        <v>7470.4520000000002</v>
      </c>
      <c r="O226" s="33">
        <f t="shared" si="138"/>
        <v>1800</v>
      </c>
      <c r="P226" s="33">
        <f t="shared" si="138"/>
        <v>0</v>
      </c>
      <c r="Q226" s="33">
        <f t="shared" si="138"/>
        <v>3993.3</v>
      </c>
      <c r="R226" s="33">
        <f t="shared" si="138"/>
        <v>16561.248</v>
      </c>
      <c r="S226" s="33">
        <f t="shared" si="138"/>
        <v>12134.547999999999</v>
      </c>
      <c r="T226" s="33">
        <f t="shared" si="138"/>
        <v>200</v>
      </c>
      <c r="U226" s="33">
        <f t="shared" si="138"/>
        <v>0</v>
      </c>
      <c r="V226" s="33">
        <f t="shared" si="138"/>
        <v>4226.7</v>
      </c>
      <c r="W226" s="34">
        <f>M226/C226</f>
        <v>0.44471926236378878</v>
      </c>
      <c r="X226" s="34">
        <f>N226/(E226+I226)</f>
        <v>0.38104830400408063</v>
      </c>
      <c r="Y226" s="34">
        <f>O226/(F226+J226)</f>
        <v>0.9</v>
      </c>
      <c r="Z226" s="34"/>
      <c r="AA226" s="34">
        <f>Q226/L226</f>
        <v>0.48580291970802925</v>
      </c>
    </row>
    <row r="227" spans="1:27" ht="18.75" customHeight="1">
      <c r="A227" s="35" t="s">
        <v>42</v>
      </c>
      <c r="B227" s="36" t="s">
        <v>43</v>
      </c>
      <c r="C227" s="37">
        <f>+D227+H227</f>
        <v>18355</v>
      </c>
      <c r="D227" s="37">
        <f>SUM(E227:G227)</f>
        <v>265</v>
      </c>
      <c r="E227" s="37">
        <v>265</v>
      </c>
      <c r="F227" s="37">
        <v>0</v>
      </c>
      <c r="G227" s="37">
        <v>0</v>
      </c>
      <c r="H227" s="37">
        <f>SUM(I227:L227)</f>
        <v>18090</v>
      </c>
      <c r="I227" s="37">
        <v>7870</v>
      </c>
      <c r="J227" s="37">
        <v>2000</v>
      </c>
      <c r="K227" s="37">
        <v>0</v>
      </c>
      <c r="L227" s="37">
        <v>8220</v>
      </c>
      <c r="M227" s="37">
        <f>SUM(N227:Q227)</f>
        <v>9645.2999999999993</v>
      </c>
      <c r="N227" s="37">
        <v>3852</v>
      </c>
      <c r="O227" s="37">
        <v>1800</v>
      </c>
      <c r="P227" s="37">
        <v>0</v>
      </c>
      <c r="Q227" s="37">
        <v>3993.3</v>
      </c>
      <c r="R227" s="37">
        <f>SUM(S227:V227)</f>
        <v>8709.7000000000007</v>
      </c>
      <c r="S227" s="37">
        <f>(E227+I227)-N227</f>
        <v>4283</v>
      </c>
      <c r="T227" s="37">
        <f>(F227+J227)-O227</f>
        <v>200</v>
      </c>
      <c r="U227" s="37">
        <f>(G227+K227)-P227</f>
        <v>0</v>
      </c>
      <c r="V227" s="37">
        <f>L227-Q227</f>
        <v>4226.7</v>
      </c>
      <c r="W227" s="38">
        <f t="shared" ref="W227:W242" si="139">M227/C227</f>
        <v>0.52548624353037321</v>
      </c>
      <c r="X227" s="38">
        <f t="shared" ref="X227:X242" si="140">N227/(E227+I227)</f>
        <v>0.47350952673632452</v>
      </c>
      <c r="Y227" s="38">
        <f>O227/(F227+J227)</f>
        <v>0.9</v>
      </c>
      <c r="Z227" s="38"/>
      <c r="AA227" s="38">
        <f>Q227/L227</f>
        <v>0.48580291970802925</v>
      </c>
    </row>
    <row r="228" spans="1:27" ht="15.75" customHeight="1">
      <c r="A228" s="35" t="s">
        <v>42</v>
      </c>
      <c r="B228" s="36" t="s">
        <v>44</v>
      </c>
      <c r="C228" s="37">
        <f t="shared" ref="C228:V228" si="141">SUM(C229:C243)</f>
        <v>11470</v>
      </c>
      <c r="D228" s="37">
        <f t="shared" si="141"/>
        <v>0</v>
      </c>
      <c r="E228" s="37">
        <f t="shared" si="141"/>
        <v>0</v>
      </c>
      <c r="F228" s="37">
        <f t="shared" si="141"/>
        <v>0</v>
      </c>
      <c r="G228" s="37">
        <f t="shared" si="141"/>
        <v>0</v>
      </c>
      <c r="H228" s="37">
        <f t="shared" si="141"/>
        <v>11470</v>
      </c>
      <c r="I228" s="37">
        <f t="shared" si="141"/>
        <v>11470</v>
      </c>
      <c r="J228" s="37">
        <f t="shared" si="141"/>
        <v>0</v>
      </c>
      <c r="K228" s="37">
        <f t="shared" si="141"/>
        <v>0</v>
      </c>
      <c r="L228" s="37">
        <f t="shared" si="141"/>
        <v>0</v>
      </c>
      <c r="M228" s="37">
        <f t="shared" si="141"/>
        <v>3618.4520000000002</v>
      </c>
      <c r="N228" s="37">
        <f t="shared" si="141"/>
        <v>3618.4520000000002</v>
      </c>
      <c r="O228" s="37">
        <f t="shared" si="141"/>
        <v>0</v>
      </c>
      <c r="P228" s="37">
        <f t="shared" si="141"/>
        <v>0</v>
      </c>
      <c r="Q228" s="37">
        <f t="shared" si="141"/>
        <v>0</v>
      </c>
      <c r="R228" s="37">
        <f t="shared" si="141"/>
        <v>7851.5479999999998</v>
      </c>
      <c r="S228" s="37">
        <f t="shared" si="141"/>
        <v>7851.5479999999998</v>
      </c>
      <c r="T228" s="37">
        <f t="shared" si="141"/>
        <v>0</v>
      </c>
      <c r="U228" s="37">
        <f t="shared" si="141"/>
        <v>0</v>
      </c>
      <c r="V228" s="37">
        <f t="shared" si="141"/>
        <v>0</v>
      </c>
      <c r="W228" s="38">
        <f t="shared" si="139"/>
        <v>0.3154709677419355</v>
      </c>
      <c r="X228" s="38">
        <f t="shared" si="140"/>
        <v>0.3154709677419355</v>
      </c>
      <c r="Y228" s="38"/>
      <c r="Z228" s="38"/>
      <c r="AA228" s="38"/>
    </row>
    <row r="229" spans="1:27" ht="15.75" hidden="1" customHeight="1">
      <c r="A229" s="35" t="s">
        <v>45</v>
      </c>
      <c r="B229" s="36" t="s">
        <v>46</v>
      </c>
      <c r="C229" s="37">
        <f t="shared" ref="C229:C243" si="142">+D229+H229</f>
        <v>2170</v>
      </c>
      <c r="D229" s="37">
        <f t="shared" ref="D229:D243" si="143">SUM(E229:G229)</f>
        <v>0</v>
      </c>
      <c r="E229" s="37">
        <v>0</v>
      </c>
      <c r="F229" s="37">
        <v>0</v>
      </c>
      <c r="G229" s="37">
        <v>0</v>
      </c>
      <c r="H229" s="37">
        <f t="shared" ref="H229:H243" si="144">SUM(I229:L229)</f>
        <v>2170</v>
      </c>
      <c r="I229" s="37">
        <v>2170</v>
      </c>
      <c r="J229" s="37">
        <v>0</v>
      </c>
      <c r="K229" s="37">
        <v>0</v>
      </c>
      <c r="L229" s="37">
        <v>0</v>
      </c>
      <c r="M229" s="37">
        <f t="shared" ref="M229:M243" si="145">SUM(N229:Q229)</f>
        <v>2005.2540000000001</v>
      </c>
      <c r="N229" s="37">
        <v>2005.2540000000001</v>
      </c>
      <c r="O229" s="37">
        <v>0</v>
      </c>
      <c r="P229" s="37">
        <v>0</v>
      </c>
      <c r="Q229" s="37">
        <v>0</v>
      </c>
      <c r="R229" s="37">
        <f t="shared" ref="R229:R243" si="146">SUM(S229:V229)</f>
        <v>164.74599999999987</v>
      </c>
      <c r="S229" s="37">
        <f t="shared" ref="S229:U243" si="147">(E229+I229)-N229</f>
        <v>164.74599999999987</v>
      </c>
      <c r="T229" s="37">
        <f t="shared" si="147"/>
        <v>0</v>
      </c>
      <c r="U229" s="37">
        <f t="shared" si="147"/>
        <v>0</v>
      </c>
      <c r="V229" s="37">
        <f t="shared" ref="V229:V243" si="148">L229-Q229</f>
        <v>0</v>
      </c>
      <c r="W229" s="38">
        <f t="shared" si="139"/>
        <v>0.92408018433179728</v>
      </c>
      <c r="X229" s="38">
        <f t="shared" si="140"/>
        <v>0.92408018433179728</v>
      </c>
      <c r="Y229" s="38"/>
      <c r="Z229" s="38"/>
      <c r="AA229" s="38"/>
    </row>
    <row r="230" spans="1:27" ht="15.75" hidden="1" customHeight="1">
      <c r="A230" s="35" t="s">
        <v>45</v>
      </c>
      <c r="B230" s="36" t="s">
        <v>47</v>
      </c>
      <c r="C230" s="37">
        <f t="shared" si="142"/>
        <v>4342</v>
      </c>
      <c r="D230" s="37">
        <f t="shared" si="143"/>
        <v>0</v>
      </c>
      <c r="E230" s="37">
        <v>0</v>
      </c>
      <c r="F230" s="37">
        <v>0</v>
      </c>
      <c r="G230" s="37">
        <v>0</v>
      </c>
      <c r="H230" s="37">
        <f t="shared" si="144"/>
        <v>4342</v>
      </c>
      <c r="I230" s="37">
        <v>4342</v>
      </c>
      <c r="J230" s="37">
        <v>0</v>
      </c>
      <c r="K230" s="37">
        <v>0</v>
      </c>
      <c r="L230" s="37">
        <v>0</v>
      </c>
      <c r="M230" s="37">
        <f t="shared" si="145"/>
        <v>616.20000000000005</v>
      </c>
      <c r="N230" s="37">
        <v>616.20000000000005</v>
      </c>
      <c r="O230" s="37">
        <v>0</v>
      </c>
      <c r="P230" s="37">
        <v>0</v>
      </c>
      <c r="Q230" s="37">
        <v>0</v>
      </c>
      <c r="R230" s="37">
        <f t="shared" si="146"/>
        <v>3725.8</v>
      </c>
      <c r="S230" s="37">
        <f t="shared" si="147"/>
        <v>3725.8</v>
      </c>
      <c r="T230" s="37">
        <f t="shared" si="147"/>
        <v>0</v>
      </c>
      <c r="U230" s="37">
        <f t="shared" si="147"/>
        <v>0</v>
      </c>
      <c r="V230" s="37">
        <f t="shared" si="148"/>
        <v>0</v>
      </c>
      <c r="W230" s="38">
        <f t="shared" si="139"/>
        <v>0.14191616766467066</v>
      </c>
      <c r="X230" s="38">
        <f t="shared" si="140"/>
        <v>0.14191616766467066</v>
      </c>
      <c r="Y230" s="38"/>
      <c r="Z230" s="38"/>
      <c r="AA230" s="38"/>
    </row>
    <row r="231" spans="1:27" ht="15.75" hidden="1" customHeight="1">
      <c r="A231" s="35" t="s">
        <v>45</v>
      </c>
      <c r="B231" s="36" t="s">
        <v>48</v>
      </c>
      <c r="C231" s="37">
        <f t="shared" si="142"/>
        <v>195</v>
      </c>
      <c r="D231" s="37">
        <f t="shared" si="143"/>
        <v>0</v>
      </c>
      <c r="E231" s="37">
        <v>0</v>
      </c>
      <c r="F231" s="37">
        <v>0</v>
      </c>
      <c r="G231" s="37">
        <v>0</v>
      </c>
      <c r="H231" s="37">
        <f t="shared" si="144"/>
        <v>195</v>
      </c>
      <c r="I231" s="37">
        <v>195</v>
      </c>
      <c r="J231" s="37">
        <v>0</v>
      </c>
      <c r="K231" s="37">
        <v>0</v>
      </c>
      <c r="L231" s="37">
        <v>0</v>
      </c>
      <c r="M231" s="37">
        <f t="shared" si="145"/>
        <v>0</v>
      </c>
      <c r="N231" s="37">
        <v>0</v>
      </c>
      <c r="O231" s="37">
        <v>0</v>
      </c>
      <c r="P231" s="37">
        <v>0</v>
      </c>
      <c r="Q231" s="37">
        <v>0</v>
      </c>
      <c r="R231" s="37">
        <f t="shared" si="146"/>
        <v>195</v>
      </c>
      <c r="S231" s="37">
        <f t="shared" si="147"/>
        <v>195</v>
      </c>
      <c r="T231" s="37">
        <f t="shared" si="147"/>
        <v>0</v>
      </c>
      <c r="U231" s="37">
        <f t="shared" si="147"/>
        <v>0</v>
      </c>
      <c r="V231" s="37">
        <f t="shared" si="148"/>
        <v>0</v>
      </c>
      <c r="W231" s="38">
        <f t="shared" si="139"/>
        <v>0</v>
      </c>
      <c r="X231" s="38">
        <f t="shared" si="140"/>
        <v>0</v>
      </c>
      <c r="Y231" s="38"/>
      <c r="Z231" s="38"/>
      <c r="AA231" s="38"/>
    </row>
    <row r="232" spans="1:27" ht="24" hidden="1" customHeight="1">
      <c r="A232" s="35" t="s">
        <v>45</v>
      </c>
      <c r="B232" s="36" t="s">
        <v>49</v>
      </c>
      <c r="C232" s="37">
        <f t="shared" si="142"/>
        <v>195</v>
      </c>
      <c r="D232" s="37">
        <f t="shared" si="143"/>
        <v>0</v>
      </c>
      <c r="E232" s="37">
        <v>0</v>
      </c>
      <c r="F232" s="37">
        <v>0</v>
      </c>
      <c r="G232" s="37">
        <v>0</v>
      </c>
      <c r="H232" s="37">
        <f t="shared" si="144"/>
        <v>195</v>
      </c>
      <c r="I232" s="37">
        <v>195</v>
      </c>
      <c r="J232" s="37">
        <v>0</v>
      </c>
      <c r="K232" s="37">
        <v>0</v>
      </c>
      <c r="L232" s="37">
        <v>0</v>
      </c>
      <c r="M232" s="37">
        <f t="shared" si="145"/>
        <v>0</v>
      </c>
      <c r="N232" s="37">
        <v>0</v>
      </c>
      <c r="O232" s="37">
        <v>0</v>
      </c>
      <c r="P232" s="37">
        <v>0</v>
      </c>
      <c r="Q232" s="37">
        <v>0</v>
      </c>
      <c r="R232" s="37">
        <f t="shared" si="146"/>
        <v>195</v>
      </c>
      <c r="S232" s="37">
        <f t="shared" si="147"/>
        <v>195</v>
      </c>
      <c r="T232" s="37">
        <f t="shared" si="147"/>
        <v>0</v>
      </c>
      <c r="U232" s="37">
        <f t="shared" si="147"/>
        <v>0</v>
      </c>
      <c r="V232" s="37">
        <f t="shared" si="148"/>
        <v>0</v>
      </c>
      <c r="W232" s="38">
        <f t="shared" si="139"/>
        <v>0</v>
      </c>
      <c r="X232" s="38">
        <f t="shared" si="140"/>
        <v>0</v>
      </c>
      <c r="Y232" s="38"/>
      <c r="Z232" s="38"/>
      <c r="AA232" s="38"/>
    </row>
    <row r="233" spans="1:27" ht="25.5" hidden="1" customHeight="1">
      <c r="A233" s="35" t="s">
        <v>45</v>
      </c>
      <c r="B233" s="36" t="s">
        <v>50</v>
      </c>
      <c r="C233" s="37">
        <f t="shared" si="142"/>
        <v>200</v>
      </c>
      <c r="D233" s="37">
        <f t="shared" si="143"/>
        <v>0</v>
      </c>
      <c r="E233" s="37">
        <v>0</v>
      </c>
      <c r="F233" s="37">
        <v>0</v>
      </c>
      <c r="G233" s="37">
        <v>0</v>
      </c>
      <c r="H233" s="37">
        <f t="shared" si="144"/>
        <v>200</v>
      </c>
      <c r="I233" s="37">
        <v>200</v>
      </c>
      <c r="J233" s="37">
        <v>0</v>
      </c>
      <c r="K233" s="37">
        <v>0</v>
      </c>
      <c r="L233" s="37">
        <v>0</v>
      </c>
      <c r="M233" s="37">
        <f t="shared" si="145"/>
        <v>0</v>
      </c>
      <c r="N233" s="37">
        <v>0</v>
      </c>
      <c r="O233" s="37">
        <v>0</v>
      </c>
      <c r="P233" s="37">
        <v>0</v>
      </c>
      <c r="Q233" s="37">
        <v>0</v>
      </c>
      <c r="R233" s="37">
        <f t="shared" si="146"/>
        <v>200</v>
      </c>
      <c r="S233" s="37">
        <f t="shared" si="147"/>
        <v>200</v>
      </c>
      <c r="T233" s="37">
        <f t="shared" si="147"/>
        <v>0</v>
      </c>
      <c r="U233" s="37">
        <f t="shared" si="147"/>
        <v>0</v>
      </c>
      <c r="V233" s="37">
        <f t="shared" si="148"/>
        <v>0</v>
      </c>
      <c r="W233" s="38">
        <f t="shared" si="139"/>
        <v>0</v>
      </c>
      <c r="X233" s="38">
        <f t="shared" si="140"/>
        <v>0</v>
      </c>
      <c r="Y233" s="38"/>
      <c r="Z233" s="38"/>
      <c r="AA233" s="38"/>
    </row>
    <row r="234" spans="1:27" ht="26.25" hidden="1" customHeight="1">
      <c r="A234" s="35" t="s">
        <v>45</v>
      </c>
      <c r="B234" s="36" t="s">
        <v>51</v>
      </c>
      <c r="C234" s="37">
        <f t="shared" si="142"/>
        <v>0</v>
      </c>
      <c r="D234" s="37">
        <f t="shared" si="143"/>
        <v>0</v>
      </c>
      <c r="E234" s="37">
        <v>0</v>
      </c>
      <c r="F234" s="37">
        <v>0</v>
      </c>
      <c r="G234" s="37">
        <v>0</v>
      </c>
      <c r="H234" s="37">
        <f t="shared" si="144"/>
        <v>0</v>
      </c>
      <c r="I234" s="37">
        <v>0</v>
      </c>
      <c r="J234" s="37">
        <v>0</v>
      </c>
      <c r="K234" s="37">
        <v>0</v>
      </c>
      <c r="L234" s="37">
        <v>0</v>
      </c>
      <c r="M234" s="37">
        <f t="shared" si="145"/>
        <v>0</v>
      </c>
      <c r="N234" s="37">
        <v>0</v>
      </c>
      <c r="O234" s="37">
        <v>0</v>
      </c>
      <c r="P234" s="37">
        <v>0</v>
      </c>
      <c r="Q234" s="37">
        <v>0</v>
      </c>
      <c r="R234" s="37">
        <f t="shared" si="146"/>
        <v>0</v>
      </c>
      <c r="S234" s="37">
        <f t="shared" si="147"/>
        <v>0</v>
      </c>
      <c r="T234" s="37">
        <f t="shared" si="147"/>
        <v>0</v>
      </c>
      <c r="U234" s="37">
        <f t="shared" si="147"/>
        <v>0</v>
      </c>
      <c r="V234" s="37">
        <f t="shared" si="148"/>
        <v>0</v>
      </c>
      <c r="W234" s="38"/>
      <c r="X234" s="38"/>
      <c r="Y234" s="38"/>
      <c r="Z234" s="38"/>
      <c r="AA234" s="38"/>
    </row>
    <row r="235" spans="1:27" ht="20.25" hidden="1" customHeight="1">
      <c r="A235" s="35" t="s">
        <v>45</v>
      </c>
      <c r="B235" s="36" t="s">
        <v>52</v>
      </c>
      <c r="C235" s="37">
        <f t="shared" si="142"/>
        <v>520</v>
      </c>
      <c r="D235" s="37">
        <f t="shared" si="143"/>
        <v>0</v>
      </c>
      <c r="E235" s="37">
        <v>0</v>
      </c>
      <c r="F235" s="37">
        <v>0</v>
      </c>
      <c r="G235" s="37">
        <v>0</v>
      </c>
      <c r="H235" s="37">
        <f t="shared" si="144"/>
        <v>520</v>
      </c>
      <c r="I235" s="37">
        <v>520</v>
      </c>
      <c r="J235" s="37">
        <v>0</v>
      </c>
      <c r="K235" s="37">
        <v>0</v>
      </c>
      <c r="L235" s="37">
        <v>0</v>
      </c>
      <c r="M235" s="37">
        <f t="shared" si="145"/>
        <v>144.15799999999999</v>
      </c>
      <c r="N235" s="37">
        <v>144.15799999999999</v>
      </c>
      <c r="O235" s="37">
        <v>0</v>
      </c>
      <c r="P235" s="37">
        <v>0</v>
      </c>
      <c r="Q235" s="37">
        <v>0</v>
      </c>
      <c r="R235" s="37">
        <f t="shared" si="146"/>
        <v>375.84199999999998</v>
      </c>
      <c r="S235" s="37">
        <f t="shared" si="147"/>
        <v>375.84199999999998</v>
      </c>
      <c r="T235" s="37">
        <f t="shared" si="147"/>
        <v>0</v>
      </c>
      <c r="U235" s="37">
        <f t="shared" si="147"/>
        <v>0</v>
      </c>
      <c r="V235" s="37">
        <f t="shared" si="148"/>
        <v>0</v>
      </c>
      <c r="W235" s="38">
        <f t="shared" si="139"/>
        <v>0.27722692307692304</v>
      </c>
      <c r="X235" s="38">
        <f t="shared" si="140"/>
        <v>0.27722692307692304</v>
      </c>
      <c r="Y235" s="38"/>
      <c r="Z235" s="38"/>
      <c r="AA235" s="38"/>
    </row>
    <row r="236" spans="1:27" ht="15.75" hidden="1" customHeight="1">
      <c r="A236" s="35" t="s">
        <v>45</v>
      </c>
      <c r="B236" s="36" t="s">
        <v>53</v>
      </c>
      <c r="C236" s="37">
        <f t="shared" si="142"/>
        <v>2283</v>
      </c>
      <c r="D236" s="37">
        <f t="shared" si="143"/>
        <v>0</v>
      </c>
      <c r="E236" s="37">
        <v>0</v>
      </c>
      <c r="F236" s="37">
        <v>0</v>
      </c>
      <c r="G236" s="37">
        <v>0</v>
      </c>
      <c r="H236" s="37">
        <f t="shared" si="144"/>
        <v>2283</v>
      </c>
      <c r="I236" s="37">
        <v>2283</v>
      </c>
      <c r="J236" s="37">
        <v>0</v>
      </c>
      <c r="K236" s="37">
        <v>0</v>
      </c>
      <c r="L236" s="37">
        <v>0</v>
      </c>
      <c r="M236" s="37">
        <f t="shared" si="145"/>
        <v>451.84000000000003</v>
      </c>
      <c r="N236" s="37">
        <v>451.84000000000003</v>
      </c>
      <c r="O236" s="37">
        <v>0</v>
      </c>
      <c r="P236" s="37">
        <v>0</v>
      </c>
      <c r="Q236" s="37">
        <v>0</v>
      </c>
      <c r="R236" s="37">
        <f t="shared" si="146"/>
        <v>1831.1599999999999</v>
      </c>
      <c r="S236" s="37">
        <f t="shared" si="147"/>
        <v>1831.1599999999999</v>
      </c>
      <c r="T236" s="37">
        <f t="shared" si="147"/>
        <v>0</v>
      </c>
      <c r="U236" s="37">
        <f t="shared" si="147"/>
        <v>0</v>
      </c>
      <c r="V236" s="37">
        <f t="shared" si="148"/>
        <v>0</v>
      </c>
      <c r="W236" s="38">
        <f t="shared" si="139"/>
        <v>0.1979150240911082</v>
      </c>
      <c r="X236" s="38">
        <f t="shared" si="140"/>
        <v>0.1979150240911082</v>
      </c>
      <c r="Y236" s="38"/>
      <c r="Z236" s="38"/>
      <c r="AA236" s="38"/>
    </row>
    <row r="237" spans="1:27" ht="15.75" hidden="1" customHeight="1">
      <c r="A237" s="35" t="s">
        <v>45</v>
      </c>
      <c r="B237" s="36" t="s">
        <v>54</v>
      </c>
      <c r="C237" s="37">
        <f t="shared" si="142"/>
        <v>474</v>
      </c>
      <c r="D237" s="37">
        <f t="shared" si="143"/>
        <v>0</v>
      </c>
      <c r="E237" s="37">
        <v>0</v>
      </c>
      <c r="F237" s="37">
        <v>0</v>
      </c>
      <c r="G237" s="37">
        <v>0</v>
      </c>
      <c r="H237" s="37">
        <f t="shared" si="144"/>
        <v>474</v>
      </c>
      <c r="I237" s="37">
        <v>474</v>
      </c>
      <c r="J237" s="37">
        <v>0</v>
      </c>
      <c r="K237" s="37">
        <v>0</v>
      </c>
      <c r="L237" s="37">
        <v>0</v>
      </c>
      <c r="M237" s="37">
        <f t="shared" si="145"/>
        <v>201</v>
      </c>
      <c r="N237" s="37">
        <v>201</v>
      </c>
      <c r="O237" s="37">
        <v>0</v>
      </c>
      <c r="P237" s="37">
        <v>0</v>
      </c>
      <c r="Q237" s="37">
        <v>0</v>
      </c>
      <c r="R237" s="37">
        <f t="shared" si="146"/>
        <v>273</v>
      </c>
      <c r="S237" s="37">
        <f t="shared" si="147"/>
        <v>273</v>
      </c>
      <c r="T237" s="37">
        <f t="shared" si="147"/>
        <v>0</v>
      </c>
      <c r="U237" s="37">
        <f t="shared" si="147"/>
        <v>0</v>
      </c>
      <c r="V237" s="37">
        <f t="shared" si="148"/>
        <v>0</v>
      </c>
      <c r="W237" s="38">
        <f t="shared" si="139"/>
        <v>0.42405063291139239</v>
      </c>
      <c r="X237" s="38">
        <f t="shared" si="140"/>
        <v>0.42405063291139239</v>
      </c>
      <c r="Y237" s="38"/>
      <c r="Z237" s="38"/>
      <c r="AA237" s="38"/>
    </row>
    <row r="238" spans="1:27" ht="15.75" hidden="1" customHeight="1">
      <c r="A238" s="35" t="s">
        <v>45</v>
      </c>
      <c r="B238" s="36" t="s">
        <v>55</v>
      </c>
      <c r="C238" s="37">
        <f t="shared" si="142"/>
        <v>0</v>
      </c>
      <c r="D238" s="37">
        <f t="shared" si="143"/>
        <v>0</v>
      </c>
      <c r="E238" s="37">
        <v>0</v>
      </c>
      <c r="F238" s="37">
        <v>0</v>
      </c>
      <c r="G238" s="37">
        <v>0</v>
      </c>
      <c r="H238" s="37">
        <f t="shared" si="144"/>
        <v>0</v>
      </c>
      <c r="I238" s="37">
        <v>0</v>
      </c>
      <c r="J238" s="37">
        <v>0</v>
      </c>
      <c r="K238" s="37">
        <v>0</v>
      </c>
      <c r="L238" s="37">
        <v>0</v>
      </c>
      <c r="M238" s="37">
        <f t="shared" si="145"/>
        <v>0</v>
      </c>
      <c r="N238" s="37">
        <v>0</v>
      </c>
      <c r="O238" s="37">
        <v>0</v>
      </c>
      <c r="P238" s="37">
        <v>0</v>
      </c>
      <c r="Q238" s="37">
        <v>0</v>
      </c>
      <c r="R238" s="37">
        <f t="shared" si="146"/>
        <v>0</v>
      </c>
      <c r="S238" s="37">
        <f t="shared" si="147"/>
        <v>0</v>
      </c>
      <c r="T238" s="37">
        <f t="shared" si="147"/>
        <v>0</v>
      </c>
      <c r="U238" s="37">
        <f t="shared" si="147"/>
        <v>0</v>
      </c>
      <c r="V238" s="37">
        <f t="shared" si="148"/>
        <v>0</v>
      </c>
      <c r="W238" s="38"/>
      <c r="X238" s="38"/>
      <c r="Y238" s="38"/>
      <c r="Z238" s="38"/>
      <c r="AA238" s="38"/>
    </row>
    <row r="239" spans="1:27" ht="15.75" hidden="1" customHeight="1">
      <c r="A239" s="35" t="s">
        <v>45</v>
      </c>
      <c r="B239" s="36" t="s">
        <v>56</v>
      </c>
      <c r="C239" s="37">
        <f t="shared" si="142"/>
        <v>300</v>
      </c>
      <c r="D239" s="37">
        <f t="shared" si="143"/>
        <v>0</v>
      </c>
      <c r="E239" s="37">
        <v>0</v>
      </c>
      <c r="F239" s="37">
        <v>0</v>
      </c>
      <c r="G239" s="37">
        <v>0</v>
      </c>
      <c r="H239" s="37">
        <f t="shared" si="144"/>
        <v>300</v>
      </c>
      <c r="I239" s="37">
        <v>300</v>
      </c>
      <c r="J239" s="37">
        <v>0</v>
      </c>
      <c r="K239" s="37">
        <v>0</v>
      </c>
      <c r="L239" s="37">
        <v>0</v>
      </c>
      <c r="M239" s="37">
        <f t="shared" si="145"/>
        <v>0</v>
      </c>
      <c r="N239" s="37">
        <v>0</v>
      </c>
      <c r="O239" s="37">
        <v>0</v>
      </c>
      <c r="P239" s="37">
        <v>0</v>
      </c>
      <c r="Q239" s="37">
        <v>0</v>
      </c>
      <c r="R239" s="37">
        <f t="shared" si="146"/>
        <v>300</v>
      </c>
      <c r="S239" s="37">
        <f t="shared" si="147"/>
        <v>300</v>
      </c>
      <c r="T239" s="37">
        <f t="shared" si="147"/>
        <v>0</v>
      </c>
      <c r="U239" s="37">
        <f t="shared" si="147"/>
        <v>0</v>
      </c>
      <c r="V239" s="37">
        <f t="shared" si="148"/>
        <v>0</v>
      </c>
      <c r="W239" s="38">
        <f t="shared" si="139"/>
        <v>0</v>
      </c>
      <c r="X239" s="38">
        <f t="shared" si="140"/>
        <v>0</v>
      </c>
      <c r="Y239" s="38"/>
      <c r="Z239" s="38"/>
      <c r="AA239" s="38"/>
    </row>
    <row r="240" spans="1:27" ht="15.75" hidden="1" customHeight="1">
      <c r="A240" s="35" t="s">
        <v>45</v>
      </c>
      <c r="B240" s="36" t="s">
        <v>57</v>
      </c>
      <c r="C240" s="37">
        <f t="shared" si="142"/>
        <v>0</v>
      </c>
      <c r="D240" s="37">
        <f t="shared" si="143"/>
        <v>0</v>
      </c>
      <c r="E240" s="37">
        <v>0</v>
      </c>
      <c r="F240" s="37">
        <v>0</v>
      </c>
      <c r="G240" s="37">
        <v>0</v>
      </c>
      <c r="H240" s="37">
        <f t="shared" si="144"/>
        <v>0</v>
      </c>
      <c r="I240" s="37">
        <v>0</v>
      </c>
      <c r="J240" s="37">
        <v>0</v>
      </c>
      <c r="K240" s="37">
        <v>0</v>
      </c>
      <c r="L240" s="37">
        <v>0</v>
      </c>
      <c r="M240" s="37">
        <f t="shared" si="145"/>
        <v>0</v>
      </c>
      <c r="N240" s="37">
        <v>0</v>
      </c>
      <c r="O240" s="37">
        <v>0</v>
      </c>
      <c r="P240" s="37">
        <v>0</v>
      </c>
      <c r="Q240" s="37">
        <v>0</v>
      </c>
      <c r="R240" s="37">
        <f t="shared" si="146"/>
        <v>0</v>
      </c>
      <c r="S240" s="37">
        <f t="shared" si="147"/>
        <v>0</v>
      </c>
      <c r="T240" s="37">
        <f t="shared" si="147"/>
        <v>0</v>
      </c>
      <c r="U240" s="37">
        <f t="shared" si="147"/>
        <v>0</v>
      </c>
      <c r="V240" s="37">
        <f t="shared" si="148"/>
        <v>0</v>
      </c>
      <c r="W240" s="38"/>
      <c r="X240" s="38"/>
      <c r="Y240" s="38"/>
      <c r="Z240" s="38"/>
      <c r="AA240" s="38"/>
    </row>
    <row r="241" spans="1:27" ht="20.25" hidden="1">
      <c r="A241" s="35" t="s">
        <v>45</v>
      </c>
      <c r="B241" s="36" t="s">
        <v>58</v>
      </c>
      <c r="C241" s="37">
        <f t="shared" si="142"/>
        <v>82</v>
      </c>
      <c r="D241" s="37">
        <f t="shared" si="143"/>
        <v>0</v>
      </c>
      <c r="E241" s="37">
        <v>0</v>
      </c>
      <c r="F241" s="37">
        <v>0</v>
      </c>
      <c r="G241" s="37">
        <v>0</v>
      </c>
      <c r="H241" s="37">
        <f t="shared" si="144"/>
        <v>82</v>
      </c>
      <c r="I241" s="37">
        <v>82</v>
      </c>
      <c r="J241" s="37">
        <v>0</v>
      </c>
      <c r="K241" s="37">
        <v>0</v>
      </c>
      <c r="L241" s="37">
        <v>0</v>
      </c>
      <c r="M241" s="37">
        <f t="shared" si="145"/>
        <v>59</v>
      </c>
      <c r="N241" s="37">
        <v>59</v>
      </c>
      <c r="O241" s="37">
        <v>0</v>
      </c>
      <c r="P241" s="37">
        <v>0</v>
      </c>
      <c r="Q241" s="37">
        <v>0</v>
      </c>
      <c r="R241" s="37">
        <f t="shared" si="146"/>
        <v>23</v>
      </c>
      <c r="S241" s="37">
        <f t="shared" si="147"/>
        <v>23</v>
      </c>
      <c r="T241" s="37">
        <f t="shared" si="147"/>
        <v>0</v>
      </c>
      <c r="U241" s="37">
        <f t="shared" si="147"/>
        <v>0</v>
      </c>
      <c r="V241" s="37">
        <f t="shared" si="148"/>
        <v>0</v>
      </c>
      <c r="W241" s="38">
        <f t="shared" si="139"/>
        <v>0.71951219512195119</v>
      </c>
      <c r="X241" s="38">
        <f t="shared" si="140"/>
        <v>0.71951219512195119</v>
      </c>
      <c r="Y241" s="38"/>
      <c r="Z241" s="38"/>
      <c r="AA241" s="38"/>
    </row>
    <row r="242" spans="1:27" ht="18.75" hidden="1" customHeight="1">
      <c r="A242" s="35" t="s">
        <v>45</v>
      </c>
      <c r="B242" s="36" t="s">
        <v>59</v>
      </c>
      <c r="C242" s="37">
        <f t="shared" si="142"/>
        <v>709</v>
      </c>
      <c r="D242" s="37">
        <f t="shared" si="143"/>
        <v>0</v>
      </c>
      <c r="E242" s="37">
        <v>0</v>
      </c>
      <c r="F242" s="37">
        <v>0</v>
      </c>
      <c r="G242" s="37">
        <v>0</v>
      </c>
      <c r="H242" s="37">
        <f t="shared" si="144"/>
        <v>709</v>
      </c>
      <c r="I242" s="37">
        <v>709</v>
      </c>
      <c r="J242" s="37">
        <v>0</v>
      </c>
      <c r="K242" s="37">
        <v>0</v>
      </c>
      <c r="L242" s="37">
        <v>0</v>
      </c>
      <c r="M242" s="37">
        <f t="shared" si="145"/>
        <v>141</v>
      </c>
      <c r="N242" s="37">
        <v>141</v>
      </c>
      <c r="O242" s="37">
        <v>0</v>
      </c>
      <c r="P242" s="37">
        <v>0</v>
      </c>
      <c r="Q242" s="37">
        <v>0</v>
      </c>
      <c r="R242" s="37">
        <f t="shared" si="146"/>
        <v>568</v>
      </c>
      <c r="S242" s="37">
        <f t="shared" si="147"/>
        <v>568</v>
      </c>
      <c r="T242" s="37">
        <f t="shared" si="147"/>
        <v>0</v>
      </c>
      <c r="U242" s="37">
        <f t="shared" si="147"/>
        <v>0</v>
      </c>
      <c r="V242" s="37">
        <f t="shared" si="148"/>
        <v>0</v>
      </c>
      <c r="W242" s="38">
        <f t="shared" si="139"/>
        <v>0.19887165021156558</v>
      </c>
      <c r="X242" s="38">
        <f t="shared" si="140"/>
        <v>0.19887165021156558</v>
      </c>
      <c r="Y242" s="38"/>
      <c r="Z242" s="38"/>
      <c r="AA242" s="38"/>
    </row>
    <row r="243" spans="1:27" ht="22.5" hidden="1" customHeight="1">
      <c r="A243" s="35" t="s">
        <v>45</v>
      </c>
      <c r="B243" s="36" t="s">
        <v>60</v>
      </c>
      <c r="C243" s="37">
        <f t="shared" si="142"/>
        <v>0</v>
      </c>
      <c r="D243" s="37">
        <f t="shared" si="143"/>
        <v>0</v>
      </c>
      <c r="E243" s="37">
        <v>0</v>
      </c>
      <c r="F243" s="37">
        <v>0</v>
      </c>
      <c r="G243" s="37">
        <v>0</v>
      </c>
      <c r="H243" s="37">
        <f t="shared" si="144"/>
        <v>0</v>
      </c>
      <c r="I243" s="37">
        <v>0</v>
      </c>
      <c r="J243" s="37">
        <v>0</v>
      </c>
      <c r="K243" s="37">
        <v>0</v>
      </c>
      <c r="L243" s="37">
        <v>0</v>
      </c>
      <c r="M243" s="37">
        <f t="shared" si="145"/>
        <v>0</v>
      </c>
      <c r="N243" s="37">
        <v>0</v>
      </c>
      <c r="O243" s="37">
        <v>0</v>
      </c>
      <c r="P243" s="37">
        <v>0</v>
      </c>
      <c r="Q243" s="37">
        <v>0</v>
      </c>
      <c r="R243" s="37">
        <f t="shared" si="146"/>
        <v>0</v>
      </c>
      <c r="S243" s="37">
        <f t="shared" si="147"/>
        <v>0</v>
      </c>
      <c r="T243" s="37">
        <f t="shared" si="147"/>
        <v>0</v>
      </c>
      <c r="U243" s="37">
        <f t="shared" si="147"/>
        <v>0</v>
      </c>
      <c r="V243" s="37">
        <f t="shared" si="148"/>
        <v>0</v>
      </c>
      <c r="W243" s="38"/>
      <c r="X243" s="38"/>
      <c r="Y243" s="38"/>
      <c r="Z243" s="38"/>
      <c r="AA243" s="38"/>
    </row>
    <row r="244" spans="1:27" s="12" customFormat="1" ht="15.75" customHeight="1">
      <c r="A244" s="31" t="s">
        <v>83</v>
      </c>
      <c r="B244" s="32" t="s">
        <v>84</v>
      </c>
      <c r="C244" s="33">
        <f>+C245+C246</f>
        <v>14250</v>
      </c>
      <c r="D244" s="33">
        <f t="shared" ref="D244:V244" si="149">+D245+D246</f>
        <v>567</v>
      </c>
      <c r="E244" s="33">
        <f t="shared" si="149"/>
        <v>567</v>
      </c>
      <c r="F244" s="33">
        <f t="shared" si="149"/>
        <v>0</v>
      </c>
      <c r="G244" s="33">
        <f t="shared" si="149"/>
        <v>0</v>
      </c>
      <c r="H244" s="33">
        <f t="shared" si="149"/>
        <v>13683</v>
      </c>
      <c r="I244" s="33">
        <f t="shared" si="149"/>
        <v>6691</v>
      </c>
      <c r="J244" s="33">
        <f t="shared" si="149"/>
        <v>0</v>
      </c>
      <c r="K244" s="33">
        <f t="shared" si="149"/>
        <v>0</v>
      </c>
      <c r="L244" s="33">
        <f t="shared" si="149"/>
        <v>6992</v>
      </c>
      <c r="M244" s="33">
        <f t="shared" si="149"/>
        <v>4141</v>
      </c>
      <c r="N244" s="33">
        <f t="shared" si="149"/>
        <v>0</v>
      </c>
      <c r="O244" s="33">
        <f t="shared" si="149"/>
        <v>0</v>
      </c>
      <c r="P244" s="33">
        <f t="shared" si="149"/>
        <v>0</v>
      </c>
      <c r="Q244" s="33">
        <f t="shared" si="149"/>
        <v>4141</v>
      </c>
      <c r="R244" s="33">
        <f t="shared" si="149"/>
        <v>10109</v>
      </c>
      <c r="S244" s="33">
        <f t="shared" si="149"/>
        <v>7258</v>
      </c>
      <c r="T244" s="33">
        <f t="shared" si="149"/>
        <v>0</v>
      </c>
      <c r="U244" s="33">
        <f t="shared" si="149"/>
        <v>0</v>
      </c>
      <c r="V244" s="33">
        <f t="shared" si="149"/>
        <v>2851</v>
      </c>
      <c r="W244" s="34">
        <f>M244/C244</f>
        <v>0.29059649122807019</v>
      </c>
      <c r="X244" s="34">
        <f>N244/(E244+I244)</f>
        <v>0</v>
      </c>
      <c r="Y244" s="34"/>
      <c r="Z244" s="34"/>
      <c r="AA244" s="34">
        <f>Q244/L244</f>
        <v>0.59224828375286043</v>
      </c>
    </row>
    <row r="245" spans="1:27" ht="18.75" customHeight="1">
      <c r="A245" s="35" t="s">
        <v>42</v>
      </c>
      <c r="B245" s="36" t="s">
        <v>43</v>
      </c>
      <c r="C245" s="37">
        <f>+D245+H245</f>
        <v>8964</v>
      </c>
      <c r="D245" s="37">
        <f>SUM(E245:G245)</f>
        <v>567</v>
      </c>
      <c r="E245" s="37">
        <v>567</v>
      </c>
      <c r="F245" s="37">
        <v>0</v>
      </c>
      <c r="G245" s="37">
        <v>0</v>
      </c>
      <c r="H245" s="37">
        <f>SUM(I245:L245)</f>
        <v>8397</v>
      </c>
      <c r="I245" s="37">
        <v>1405</v>
      </c>
      <c r="J245" s="37">
        <v>0</v>
      </c>
      <c r="K245" s="37">
        <v>0</v>
      </c>
      <c r="L245" s="37">
        <v>6992</v>
      </c>
      <c r="M245" s="37">
        <f>SUM(N245:Q245)</f>
        <v>4141</v>
      </c>
      <c r="N245" s="37">
        <v>0</v>
      </c>
      <c r="O245" s="37">
        <v>0</v>
      </c>
      <c r="P245" s="37">
        <v>0</v>
      </c>
      <c r="Q245" s="37">
        <v>4141</v>
      </c>
      <c r="R245" s="37">
        <f>SUM(S245:V245)</f>
        <v>4823</v>
      </c>
      <c r="S245" s="37">
        <f>(E245+I245)-N245</f>
        <v>1972</v>
      </c>
      <c r="T245" s="37">
        <f>(F245+J245)-O245</f>
        <v>0</v>
      </c>
      <c r="U245" s="37">
        <f>(G245+K245)-P245</f>
        <v>0</v>
      </c>
      <c r="V245" s="37">
        <f>L245-Q245</f>
        <v>2851</v>
      </c>
      <c r="W245" s="38">
        <f t="shared" ref="W245:W260" si="150">M245/C245</f>
        <v>0.46195894689870592</v>
      </c>
      <c r="X245" s="38">
        <f t="shared" ref="X245:X260" si="151">N245/(E245+I245)</f>
        <v>0</v>
      </c>
      <c r="Y245" s="38"/>
      <c r="Z245" s="38"/>
      <c r="AA245" s="38">
        <f>Q245/L245</f>
        <v>0.59224828375286043</v>
      </c>
    </row>
    <row r="246" spans="1:27" ht="15.75" customHeight="1">
      <c r="A246" s="35" t="s">
        <v>42</v>
      </c>
      <c r="B246" s="36" t="s">
        <v>44</v>
      </c>
      <c r="C246" s="37">
        <f t="shared" ref="C246:V246" si="152">SUM(C247:C261)</f>
        <v>5286</v>
      </c>
      <c r="D246" s="37">
        <f t="shared" si="152"/>
        <v>0</v>
      </c>
      <c r="E246" s="37">
        <f t="shared" si="152"/>
        <v>0</v>
      </c>
      <c r="F246" s="37">
        <f t="shared" si="152"/>
        <v>0</v>
      </c>
      <c r="G246" s="37">
        <f t="shared" si="152"/>
        <v>0</v>
      </c>
      <c r="H246" s="37">
        <f t="shared" si="152"/>
        <v>5286</v>
      </c>
      <c r="I246" s="37">
        <f t="shared" si="152"/>
        <v>5286</v>
      </c>
      <c r="J246" s="37">
        <f t="shared" si="152"/>
        <v>0</v>
      </c>
      <c r="K246" s="37">
        <f t="shared" si="152"/>
        <v>0</v>
      </c>
      <c r="L246" s="37">
        <f t="shared" si="152"/>
        <v>0</v>
      </c>
      <c r="M246" s="37">
        <f t="shared" si="152"/>
        <v>0</v>
      </c>
      <c r="N246" s="37">
        <f t="shared" si="152"/>
        <v>0</v>
      </c>
      <c r="O246" s="37">
        <f t="shared" si="152"/>
        <v>0</v>
      </c>
      <c r="P246" s="37">
        <f t="shared" si="152"/>
        <v>0</v>
      </c>
      <c r="Q246" s="37">
        <f t="shared" si="152"/>
        <v>0</v>
      </c>
      <c r="R246" s="37">
        <f t="shared" si="152"/>
        <v>5286</v>
      </c>
      <c r="S246" s="37">
        <f t="shared" si="152"/>
        <v>5286</v>
      </c>
      <c r="T246" s="37">
        <f t="shared" si="152"/>
        <v>0</v>
      </c>
      <c r="U246" s="37">
        <f t="shared" si="152"/>
        <v>0</v>
      </c>
      <c r="V246" s="37">
        <f t="shared" si="152"/>
        <v>0</v>
      </c>
      <c r="W246" s="38">
        <f t="shared" si="150"/>
        <v>0</v>
      </c>
      <c r="X246" s="38">
        <f t="shared" si="151"/>
        <v>0</v>
      </c>
      <c r="Y246" s="38"/>
      <c r="Z246" s="38"/>
      <c r="AA246" s="38"/>
    </row>
    <row r="247" spans="1:27" ht="15.75" hidden="1" customHeight="1">
      <c r="A247" s="23" t="s">
        <v>45</v>
      </c>
      <c r="B247" s="24" t="s">
        <v>46</v>
      </c>
      <c r="C247" s="25">
        <f t="shared" ref="C247:C261" si="153">+D247+H247</f>
        <v>1760</v>
      </c>
      <c r="D247" s="25">
        <f t="shared" ref="D247:D261" si="154">SUM(E247:G247)</f>
        <v>0</v>
      </c>
      <c r="E247" s="25">
        <v>0</v>
      </c>
      <c r="F247" s="25">
        <v>0</v>
      </c>
      <c r="G247" s="25">
        <v>0</v>
      </c>
      <c r="H247" s="25">
        <f t="shared" ref="H247:H261" si="155">SUM(I247:L247)</f>
        <v>1760</v>
      </c>
      <c r="I247" s="25">
        <v>1760</v>
      </c>
      <c r="J247" s="25">
        <v>0</v>
      </c>
      <c r="K247" s="25">
        <v>0</v>
      </c>
      <c r="L247" s="25">
        <v>0</v>
      </c>
      <c r="M247" s="25">
        <f t="shared" ref="M247:M261" si="156">SUM(N247:Q247)</f>
        <v>0</v>
      </c>
      <c r="N247" s="25">
        <v>0</v>
      </c>
      <c r="O247" s="25">
        <v>0</v>
      </c>
      <c r="P247" s="25">
        <v>0</v>
      </c>
      <c r="Q247" s="25">
        <v>0</v>
      </c>
      <c r="R247" s="25">
        <f t="shared" ref="R247:R261" si="157">SUM(S247:V247)</f>
        <v>1760</v>
      </c>
      <c r="S247" s="25">
        <f t="shared" ref="S247:U261" si="158">(E247+I247)-N247</f>
        <v>1760</v>
      </c>
      <c r="T247" s="25">
        <f t="shared" si="158"/>
        <v>0</v>
      </c>
      <c r="U247" s="25">
        <f t="shared" si="158"/>
        <v>0</v>
      </c>
      <c r="V247" s="25">
        <f t="shared" ref="V247:V261" si="159">L247-Q247</f>
        <v>0</v>
      </c>
      <c r="W247" s="26">
        <f t="shared" si="150"/>
        <v>0</v>
      </c>
      <c r="X247" s="26">
        <f t="shared" si="151"/>
        <v>0</v>
      </c>
      <c r="Y247" s="26"/>
      <c r="Z247" s="26"/>
      <c r="AA247" s="26"/>
    </row>
    <row r="248" spans="1:27" ht="15.75" hidden="1" customHeight="1">
      <c r="A248" s="13" t="s">
        <v>45</v>
      </c>
      <c r="B248" s="14" t="s">
        <v>47</v>
      </c>
      <c r="C248" s="15">
        <f t="shared" si="153"/>
        <v>990</v>
      </c>
      <c r="D248" s="15">
        <f t="shared" si="154"/>
        <v>0</v>
      </c>
      <c r="E248" s="15">
        <v>0</v>
      </c>
      <c r="F248" s="15">
        <v>0</v>
      </c>
      <c r="G248" s="15">
        <v>0</v>
      </c>
      <c r="H248" s="15">
        <f t="shared" si="155"/>
        <v>990</v>
      </c>
      <c r="I248" s="15">
        <v>990</v>
      </c>
      <c r="J248" s="15">
        <v>0</v>
      </c>
      <c r="K248" s="15">
        <v>0</v>
      </c>
      <c r="L248" s="15">
        <v>0</v>
      </c>
      <c r="M248" s="15">
        <f t="shared" si="156"/>
        <v>0</v>
      </c>
      <c r="N248" s="15">
        <v>0</v>
      </c>
      <c r="O248" s="15">
        <v>0</v>
      </c>
      <c r="P248" s="15">
        <v>0</v>
      </c>
      <c r="Q248" s="15">
        <v>0</v>
      </c>
      <c r="R248" s="15">
        <f t="shared" si="157"/>
        <v>990</v>
      </c>
      <c r="S248" s="15">
        <f t="shared" si="158"/>
        <v>990</v>
      </c>
      <c r="T248" s="15">
        <f t="shared" si="158"/>
        <v>0</v>
      </c>
      <c r="U248" s="15">
        <f t="shared" si="158"/>
        <v>0</v>
      </c>
      <c r="V248" s="15">
        <f t="shared" si="159"/>
        <v>0</v>
      </c>
      <c r="W248" s="16">
        <f t="shared" si="150"/>
        <v>0</v>
      </c>
      <c r="X248" s="16">
        <f t="shared" si="151"/>
        <v>0</v>
      </c>
      <c r="Y248" s="16"/>
      <c r="Z248" s="16"/>
      <c r="AA248" s="16"/>
    </row>
    <row r="249" spans="1:27" ht="15.75" hidden="1" customHeight="1">
      <c r="A249" s="13" t="s">
        <v>45</v>
      </c>
      <c r="B249" s="14" t="s">
        <v>48</v>
      </c>
      <c r="C249" s="15">
        <f t="shared" si="153"/>
        <v>165</v>
      </c>
      <c r="D249" s="15">
        <f t="shared" si="154"/>
        <v>0</v>
      </c>
      <c r="E249" s="15">
        <v>0</v>
      </c>
      <c r="F249" s="15">
        <v>0</v>
      </c>
      <c r="G249" s="15">
        <v>0</v>
      </c>
      <c r="H249" s="15">
        <f t="shared" si="155"/>
        <v>165</v>
      </c>
      <c r="I249" s="15">
        <v>165</v>
      </c>
      <c r="J249" s="15">
        <v>0</v>
      </c>
      <c r="K249" s="15">
        <v>0</v>
      </c>
      <c r="L249" s="15">
        <v>0</v>
      </c>
      <c r="M249" s="15">
        <f t="shared" si="156"/>
        <v>0</v>
      </c>
      <c r="N249" s="15">
        <v>0</v>
      </c>
      <c r="O249" s="15">
        <v>0</v>
      </c>
      <c r="P249" s="15">
        <v>0</v>
      </c>
      <c r="Q249" s="15">
        <v>0</v>
      </c>
      <c r="R249" s="15">
        <f t="shared" si="157"/>
        <v>165</v>
      </c>
      <c r="S249" s="15">
        <f t="shared" si="158"/>
        <v>165</v>
      </c>
      <c r="T249" s="15">
        <f t="shared" si="158"/>
        <v>0</v>
      </c>
      <c r="U249" s="15">
        <f t="shared" si="158"/>
        <v>0</v>
      </c>
      <c r="V249" s="15">
        <f t="shared" si="159"/>
        <v>0</v>
      </c>
      <c r="W249" s="16">
        <f t="shared" si="150"/>
        <v>0</v>
      </c>
      <c r="X249" s="16">
        <f t="shared" si="151"/>
        <v>0</v>
      </c>
      <c r="Y249" s="16"/>
      <c r="Z249" s="16"/>
      <c r="AA249" s="16"/>
    </row>
    <row r="250" spans="1:27" ht="24" hidden="1" customHeight="1">
      <c r="A250" s="13" t="s">
        <v>45</v>
      </c>
      <c r="B250" s="14" t="s">
        <v>49</v>
      </c>
      <c r="C250" s="15">
        <f t="shared" si="153"/>
        <v>165</v>
      </c>
      <c r="D250" s="15">
        <f t="shared" si="154"/>
        <v>0</v>
      </c>
      <c r="E250" s="15">
        <v>0</v>
      </c>
      <c r="F250" s="15">
        <v>0</v>
      </c>
      <c r="G250" s="15">
        <v>0</v>
      </c>
      <c r="H250" s="15">
        <f t="shared" si="155"/>
        <v>165</v>
      </c>
      <c r="I250" s="15">
        <v>165</v>
      </c>
      <c r="J250" s="15">
        <v>0</v>
      </c>
      <c r="K250" s="15">
        <v>0</v>
      </c>
      <c r="L250" s="15">
        <v>0</v>
      </c>
      <c r="M250" s="15">
        <f t="shared" si="156"/>
        <v>0</v>
      </c>
      <c r="N250" s="15">
        <v>0</v>
      </c>
      <c r="O250" s="15">
        <v>0</v>
      </c>
      <c r="P250" s="15">
        <v>0</v>
      </c>
      <c r="Q250" s="15">
        <v>0</v>
      </c>
      <c r="R250" s="15">
        <f t="shared" si="157"/>
        <v>165</v>
      </c>
      <c r="S250" s="15">
        <f t="shared" si="158"/>
        <v>165</v>
      </c>
      <c r="T250" s="15">
        <f t="shared" si="158"/>
        <v>0</v>
      </c>
      <c r="U250" s="15">
        <f t="shared" si="158"/>
        <v>0</v>
      </c>
      <c r="V250" s="15">
        <f t="shared" si="159"/>
        <v>0</v>
      </c>
      <c r="W250" s="16">
        <f t="shared" si="150"/>
        <v>0</v>
      </c>
      <c r="X250" s="16">
        <f t="shared" si="151"/>
        <v>0</v>
      </c>
      <c r="Y250" s="16"/>
      <c r="Z250" s="16"/>
      <c r="AA250" s="16"/>
    </row>
    <row r="251" spans="1:27" ht="25.5" hidden="1" customHeight="1">
      <c r="A251" s="13" t="s">
        <v>45</v>
      </c>
      <c r="B251" s="14" t="s">
        <v>50</v>
      </c>
      <c r="C251" s="15">
        <f t="shared" si="153"/>
        <v>0</v>
      </c>
      <c r="D251" s="15">
        <f t="shared" si="154"/>
        <v>0</v>
      </c>
      <c r="E251" s="15">
        <v>0</v>
      </c>
      <c r="F251" s="15">
        <v>0</v>
      </c>
      <c r="G251" s="15">
        <v>0</v>
      </c>
      <c r="H251" s="15">
        <f t="shared" si="155"/>
        <v>0</v>
      </c>
      <c r="I251" s="15">
        <v>0</v>
      </c>
      <c r="J251" s="15">
        <v>0</v>
      </c>
      <c r="K251" s="15">
        <v>0</v>
      </c>
      <c r="L251" s="15">
        <v>0</v>
      </c>
      <c r="M251" s="15">
        <f t="shared" si="156"/>
        <v>0</v>
      </c>
      <c r="N251" s="15">
        <v>0</v>
      </c>
      <c r="O251" s="15">
        <v>0</v>
      </c>
      <c r="P251" s="15">
        <v>0</v>
      </c>
      <c r="Q251" s="15">
        <v>0</v>
      </c>
      <c r="R251" s="15">
        <f t="shared" si="157"/>
        <v>0</v>
      </c>
      <c r="S251" s="15">
        <f t="shared" si="158"/>
        <v>0</v>
      </c>
      <c r="T251" s="15">
        <f t="shared" si="158"/>
        <v>0</v>
      </c>
      <c r="U251" s="15">
        <f t="shared" si="158"/>
        <v>0</v>
      </c>
      <c r="V251" s="15">
        <f t="shared" si="159"/>
        <v>0</v>
      </c>
      <c r="W251" s="16"/>
      <c r="X251" s="16"/>
      <c r="Y251" s="16"/>
      <c r="Z251" s="16"/>
      <c r="AA251" s="16"/>
    </row>
    <row r="252" spans="1:27" ht="26.25" hidden="1" customHeight="1">
      <c r="A252" s="13" t="s">
        <v>45</v>
      </c>
      <c r="B252" s="14" t="s">
        <v>51</v>
      </c>
      <c r="C252" s="15">
        <f t="shared" si="153"/>
        <v>0</v>
      </c>
      <c r="D252" s="15">
        <f t="shared" si="154"/>
        <v>0</v>
      </c>
      <c r="E252" s="15">
        <v>0</v>
      </c>
      <c r="F252" s="15">
        <v>0</v>
      </c>
      <c r="G252" s="15">
        <v>0</v>
      </c>
      <c r="H252" s="15">
        <f t="shared" si="155"/>
        <v>0</v>
      </c>
      <c r="I252" s="15">
        <v>0</v>
      </c>
      <c r="J252" s="15">
        <v>0</v>
      </c>
      <c r="K252" s="15">
        <v>0</v>
      </c>
      <c r="L252" s="15">
        <v>0</v>
      </c>
      <c r="M252" s="15">
        <f t="shared" si="156"/>
        <v>0</v>
      </c>
      <c r="N252" s="15">
        <v>0</v>
      </c>
      <c r="O252" s="15">
        <v>0</v>
      </c>
      <c r="P252" s="15">
        <v>0</v>
      </c>
      <c r="Q252" s="15">
        <v>0</v>
      </c>
      <c r="R252" s="15">
        <f t="shared" si="157"/>
        <v>0</v>
      </c>
      <c r="S252" s="15">
        <f t="shared" si="158"/>
        <v>0</v>
      </c>
      <c r="T252" s="15">
        <f t="shared" si="158"/>
        <v>0</v>
      </c>
      <c r="U252" s="15">
        <f t="shared" si="158"/>
        <v>0</v>
      </c>
      <c r="V252" s="15">
        <f t="shared" si="159"/>
        <v>0</v>
      </c>
      <c r="W252" s="16"/>
      <c r="X252" s="16"/>
      <c r="Y252" s="16"/>
      <c r="Z252" s="16"/>
      <c r="AA252" s="16"/>
    </row>
    <row r="253" spans="1:27" ht="20.25" hidden="1" customHeight="1">
      <c r="A253" s="13" t="s">
        <v>45</v>
      </c>
      <c r="B253" s="14" t="s">
        <v>52</v>
      </c>
      <c r="C253" s="15">
        <f t="shared" si="153"/>
        <v>220</v>
      </c>
      <c r="D253" s="15">
        <f t="shared" si="154"/>
        <v>0</v>
      </c>
      <c r="E253" s="15">
        <v>0</v>
      </c>
      <c r="F253" s="15">
        <v>0</v>
      </c>
      <c r="G253" s="15">
        <v>0</v>
      </c>
      <c r="H253" s="15">
        <f t="shared" si="155"/>
        <v>220</v>
      </c>
      <c r="I253" s="15">
        <v>220</v>
      </c>
      <c r="J253" s="15">
        <v>0</v>
      </c>
      <c r="K253" s="15">
        <v>0</v>
      </c>
      <c r="L253" s="15">
        <v>0</v>
      </c>
      <c r="M253" s="15">
        <f t="shared" si="156"/>
        <v>0</v>
      </c>
      <c r="N253" s="15">
        <v>0</v>
      </c>
      <c r="O253" s="15">
        <v>0</v>
      </c>
      <c r="P253" s="15">
        <v>0</v>
      </c>
      <c r="Q253" s="15">
        <v>0</v>
      </c>
      <c r="R253" s="15">
        <f t="shared" si="157"/>
        <v>220</v>
      </c>
      <c r="S253" s="15">
        <f t="shared" si="158"/>
        <v>220</v>
      </c>
      <c r="T253" s="15">
        <f t="shared" si="158"/>
        <v>0</v>
      </c>
      <c r="U253" s="15">
        <f t="shared" si="158"/>
        <v>0</v>
      </c>
      <c r="V253" s="15">
        <f t="shared" si="159"/>
        <v>0</v>
      </c>
      <c r="W253" s="16">
        <f t="shared" si="150"/>
        <v>0</v>
      </c>
      <c r="X253" s="16">
        <f t="shared" si="151"/>
        <v>0</v>
      </c>
      <c r="Y253" s="16"/>
      <c r="Z253" s="16"/>
      <c r="AA253" s="16"/>
    </row>
    <row r="254" spans="1:27" ht="15.75" hidden="1" customHeight="1">
      <c r="A254" s="13" t="s">
        <v>45</v>
      </c>
      <c r="B254" s="14" t="s">
        <v>53</v>
      </c>
      <c r="C254" s="15">
        <f t="shared" si="153"/>
        <v>660</v>
      </c>
      <c r="D254" s="15">
        <f t="shared" si="154"/>
        <v>0</v>
      </c>
      <c r="E254" s="15">
        <v>0</v>
      </c>
      <c r="F254" s="15">
        <v>0</v>
      </c>
      <c r="G254" s="15">
        <v>0</v>
      </c>
      <c r="H254" s="15">
        <f t="shared" si="155"/>
        <v>660</v>
      </c>
      <c r="I254" s="15">
        <v>660</v>
      </c>
      <c r="J254" s="15">
        <v>0</v>
      </c>
      <c r="K254" s="15">
        <v>0</v>
      </c>
      <c r="L254" s="15">
        <v>0</v>
      </c>
      <c r="M254" s="15">
        <f t="shared" si="156"/>
        <v>0</v>
      </c>
      <c r="N254" s="15">
        <v>0</v>
      </c>
      <c r="O254" s="15">
        <v>0</v>
      </c>
      <c r="P254" s="15">
        <v>0</v>
      </c>
      <c r="Q254" s="15">
        <v>0</v>
      </c>
      <c r="R254" s="15">
        <f t="shared" si="157"/>
        <v>660</v>
      </c>
      <c r="S254" s="15">
        <f t="shared" si="158"/>
        <v>660</v>
      </c>
      <c r="T254" s="15">
        <f t="shared" si="158"/>
        <v>0</v>
      </c>
      <c r="U254" s="15">
        <f t="shared" si="158"/>
        <v>0</v>
      </c>
      <c r="V254" s="15">
        <f t="shared" si="159"/>
        <v>0</v>
      </c>
      <c r="W254" s="16">
        <f t="shared" si="150"/>
        <v>0</v>
      </c>
      <c r="X254" s="16">
        <f t="shared" si="151"/>
        <v>0</v>
      </c>
      <c r="Y254" s="16"/>
      <c r="Z254" s="16"/>
      <c r="AA254" s="16"/>
    </row>
    <row r="255" spans="1:27" ht="15.75" hidden="1" customHeight="1">
      <c r="A255" s="13" t="s">
        <v>45</v>
      </c>
      <c r="B255" s="14" t="s">
        <v>54</v>
      </c>
      <c r="C255" s="15">
        <f t="shared" si="153"/>
        <v>308</v>
      </c>
      <c r="D255" s="15">
        <f t="shared" si="154"/>
        <v>0</v>
      </c>
      <c r="E255" s="15">
        <v>0</v>
      </c>
      <c r="F255" s="15">
        <v>0</v>
      </c>
      <c r="G255" s="15">
        <v>0</v>
      </c>
      <c r="H255" s="15">
        <f t="shared" si="155"/>
        <v>308</v>
      </c>
      <c r="I255" s="15">
        <v>308</v>
      </c>
      <c r="J255" s="15">
        <v>0</v>
      </c>
      <c r="K255" s="15">
        <v>0</v>
      </c>
      <c r="L255" s="15">
        <v>0</v>
      </c>
      <c r="M255" s="15">
        <f t="shared" si="156"/>
        <v>0</v>
      </c>
      <c r="N255" s="15">
        <v>0</v>
      </c>
      <c r="O255" s="15">
        <v>0</v>
      </c>
      <c r="P255" s="15">
        <v>0</v>
      </c>
      <c r="Q255" s="15">
        <v>0</v>
      </c>
      <c r="R255" s="15">
        <f t="shared" si="157"/>
        <v>308</v>
      </c>
      <c r="S255" s="15">
        <f t="shared" si="158"/>
        <v>308</v>
      </c>
      <c r="T255" s="15">
        <f t="shared" si="158"/>
        <v>0</v>
      </c>
      <c r="U255" s="15">
        <f t="shared" si="158"/>
        <v>0</v>
      </c>
      <c r="V255" s="15">
        <f t="shared" si="159"/>
        <v>0</v>
      </c>
      <c r="W255" s="16">
        <f t="shared" si="150"/>
        <v>0</v>
      </c>
      <c r="X255" s="16">
        <f t="shared" si="151"/>
        <v>0</v>
      </c>
      <c r="Y255" s="16"/>
      <c r="Z255" s="16"/>
      <c r="AA255" s="16"/>
    </row>
    <row r="256" spans="1:27" ht="15.75" hidden="1" customHeight="1">
      <c r="A256" s="13" t="s">
        <v>45</v>
      </c>
      <c r="B256" s="14" t="s">
        <v>55</v>
      </c>
      <c r="C256" s="15">
        <f t="shared" si="153"/>
        <v>300</v>
      </c>
      <c r="D256" s="15">
        <f t="shared" si="154"/>
        <v>0</v>
      </c>
      <c r="E256" s="15">
        <v>0</v>
      </c>
      <c r="F256" s="15">
        <v>0</v>
      </c>
      <c r="G256" s="15">
        <v>0</v>
      </c>
      <c r="H256" s="15">
        <f t="shared" si="155"/>
        <v>300</v>
      </c>
      <c r="I256" s="15">
        <v>300</v>
      </c>
      <c r="J256" s="15">
        <v>0</v>
      </c>
      <c r="K256" s="15">
        <v>0</v>
      </c>
      <c r="L256" s="15">
        <v>0</v>
      </c>
      <c r="M256" s="15">
        <f t="shared" si="156"/>
        <v>0</v>
      </c>
      <c r="N256" s="15">
        <v>0</v>
      </c>
      <c r="O256" s="15">
        <v>0</v>
      </c>
      <c r="P256" s="15">
        <v>0</v>
      </c>
      <c r="Q256" s="15">
        <v>0</v>
      </c>
      <c r="R256" s="15">
        <f t="shared" si="157"/>
        <v>300</v>
      </c>
      <c r="S256" s="15">
        <f t="shared" si="158"/>
        <v>300</v>
      </c>
      <c r="T256" s="15">
        <f t="shared" si="158"/>
        <v>0</v>
      </c>
      <c r="U256" s="15">
        <f t="shared" si="158"/>
        <v>0</v>
      </c>
      <c r="V256" s="15">
        <f t="shared" si="159"/>
        <v>0</v>
      </c>
      <c r="W256" s="16">
        <f t="shared" si="150"/>
        <v>0</v>
      </c>
      <c r="X256" s="16">
        <f t="shared" si="151"/>
        <v>0</v>
      </c>
      <c r="Y256" s="16"/>
      <c r="Z256" s="16"/>
      <c r="AA256" s="16"/>
    </row>
    <row r="257" spans="1:27" ht="15.75" hidden="1" customHeight="1">
      <c r="A257" s="13" t="s">
        <v>45</v>
      </c>
      <c r="B257" s="14" t="s">
        <v>56</v>
      </c>
      <c r="C257" s="15">
        <f t="shared" si="153"/>
        <v>300</v>
      </c>
      <c r="D257" s="15">
        <f t="shared" si="154"/>
        <v>0</v>
      </c>
      <c r="E257" s="15">
        <v>0</v>
      </c>
      <c r="F257" s="15">
        <v>0</v>
      </c>
      <c r="G257" s="15">
        <v>0</v>
      </c>
      <c r="H257" s="15">
        <f t="shared" si="155"/>
        <v>300</v>
      </c>
      <c r="I257" s="15">
        <v>300</v>
      </c>
      <c r="J257" s="15">
        <v>0</v>
      </c>
      <c r="K257" s="15">
        <v>0</v>
      </c>
      <c r="L257" s="15">
        <v>0</v>
      </c>
      <c r="M257" s="15">
        <f t="shared" si="156"/>
        <v>0</v>
      </c>
      <c r="N257" s="15">
        <v>0</v>
      </c>
      <c r="O257" s="15">
        <v>0</v>
      </c>
      <c r="P257" s="15">
        <v>0</v>
      </c>
      <c r="Q257" s="15">
        <v>0</v>
      </c>
      <c r="R257" s="15">
        <f t="shared" si="157"/>
        <v>300</v>
      </c>
      <c r="S257" s="15">
        <f t="shared" si="158"/>
        <v>300</v>
      </c>
      <c r="T257" s="15">
        <f t="shared" si="158"/>
        <v>0</v>
      </c>
      <c r="U257" s="15">
        <f t="shared" si="158"/>
        <v>0</v>
      </c>
      <c r="V257" s="15">
        <f t="shared" si="159"/>
        <v>0</v>
      </c>
      <c r="W257" s="16">
        <f t="shared" si="150"/>
        <v>0</v>
      </c>
      <c r="X257" s="16">
        <f t="shared" si="151"/>
        <v>0</v>
      </c>
      <c r="Y257" s="16"/>
      <c r="Z257" s="16"/>
      <c r="AA257" s="16"/>
    </row>
    <row r="258" spans="1:27" ht="15.75" hidden="1" customHeight="1">
      <c r="A258" s="13" t="s">
        <v>45</v>
      </c>
      <c r="B258" s="14" t="s">
        <v>57</v>
      </c>
      <c r="C258" s="15">
        <f t="shared" si="153"/>
        <v>0</v>
      </c>
      <c r="D258" s="15">
        <f t="shared" si="154"/>
        <v>0</v>
      </c>
      <c r="E258" s="15">
        <v>0</v>
      </c>
      <c r="F258" s="15">
        <v>0</v>
      </c>
      <c r="G258" s="15">
        <v>0</v>
      </c>
      <c r="H258" s="15">
        <f t="shared" si="155"/>
        <v>0</v>
      </c>
      <c r="I258" s="15">
        <v>0</v>
      </c>
      <c r="J258" s="15">
        <v>0</v>
      </c>
      <c r="K258" s="15">
        <v>0</v>
      </c>
      <c r="L258" s="15">
        <v>0</v>
      </c>
      <c r="M258" s="15">
        <f t="shared" si="156"/>
        <v>0</v>
      </c>
      <c r="N258" s="15">
        <v>0</v>
      </c>
      <c r="O258" s="15">
        <v>0</v>
      </c>
      <c r="P258" s="15">
        <v>0</v>
      </c>
      <c r="Q258" s="15">
        <v>0</v>
      </c>
      <c r="R258" s="15">
        <f t="shared" si="157"/>
        <v>0</v>
      </c>
      <c r="S258" s="15">
        <f t="shared" si="158"/>
        <v>0</v>
      </c>
      <c r="T258" s="15">
        <f t="shared" si="158"/>
        <v>0</v>
      </c>
      <c r="U258" s="15">
        <f t="shared" si="158"/>
        <v>0</v>
      </c>
      <c r="V258" s="15">
        <f t="shared" si="159"/>
        <v>0</v>
      </c>
      <c r="W258" s="16"/>
      <c r="X258" s="16"/>
      <c r="Y258" s="16"/>
      <c r="Z258" s="16"/>
      <c r="AA258" s="16"/>
    </row>
    <row r="259" spans="1:27" ht="20.25" hidden="1">
      <c r="A259" s="13" t="s">
        <v>45</v>
      </c>
      <c r="B259" s="14" t="s">
        <v>58</v>
      </c>
      <c r="C259" s="15">
        <f t="shared" si="153"/>
        <v>0</v>
      </c>
      <c r="D259" s="15">
        <f t="shared" si="154"/>
        <v>0</v>
      </c>
      <c r="E259" s="15">
        <v>0</v>
      </c>
      <c r="F259" s="15">
        <v>0</v>
      </c>
      <c r="G259" s="15">
        <v>0</v>
      </c>
      <c r="H259" s="15">
        <f t="shared" si="155"/>
        <v>0</v>
      </c>
      <c r="I259" s="15">
        <v>0</v>
      </c>
      <c r="J259" s="15">
        <v>0</v>
      </c>
      <c r="K259" s="15">
        <v>0</v>
      </c>
      <c r="L259" s="15">
        <v>0</v>
      </c>
      <c r="M259" s="15">
        <f t="shared" si="156"/>
        <v>0</v>
      </c>
      <c r="N259" s="15">
        <v>0</v>
      </c>
      <c r="O259" s="15">
        <v>0</v>
      </c>
      <c r="P259" s="15">
        <v>0</v>
      </c>
      <c r="Q259" s="15">
        <v>0</v>
      </c>
      <c r="R259" s="15">
        <f t="shared" si="157"/>
        <v>0</v>
      </c>
      <c r="S259" s="15">
        <f t="shared" si="158"/>
        <v>0</v>
      </c>
      <c r="T259" s="15">
        <f t="shared" si="158"/>
        <v>0</v>
      </c>
      <c r="U259" s="15">
        <f t="shared" si="158"/>
        <v>0</v>
      </c>
      <c r="V259" s="15">
        <f t="shared" si="159"/>
        <v>0</v>
      </c>
      <c r="W259" s="16"/>
      <c r="X259" s="16"/>
      <c r="Y259" s="16"/>
      <c r="Z259" s="16"/>
      <c r="AA259" s="16"/>
    </row>
    <row r="260" spans="1:27" ht="18.75" hidden="1" customHeight="1">
      <c r="A260" s="13" t="s">
        <v>45</v>
      </c>
      <c r="B260" s="14" t="s">
        <v>59</v>
      </c>
      <c r="C260" s="15">
        <f t="shared" si="153"/>
        <v>418</v>
      </c>
      <c r="D260" s="15">
        <f t="shared" si="154"/>
        <v>0</v>
      </c>
      <c r="E260" s="15">
        <v>0</v>
      </c>
      <c r="F260" s="15">
        <v>0</v>
      </c>
      <c r="G260" s="15">
        <v>0</v>
      </c>
      <c r="H260" s="15">
        <f t="shared" si="155"/>
        <v>418</v>
      </c>
      <c r="I260" s="15">
        <v>418</v>
      </c>
      <c r="J260" s="15">
        <v>0</v>
      </c>
      <c r="K260" s="15">
        <v>0</v>
      </c>
      <c r="L260" s="15">
        <v>0</v>
      </c>
      <c r="M260" s="15">
        <f t="shared" si="156"/>
        <v>0</v>
      </c>
      <c r="N260" s="15">
        <v>0</v>
      </c>
      <c r="O260" s="15">
        <v>0</v>
      </c>
      <c r="P260" s="15">
        <v>0</v>
      </c>
      <c r="Q260" s="15">
        <v>0</v>
      </c>
      <c r="R260" s="15">
        <f t="shared" si="157"/>
        <v>418</v>
      </c>
      <c r="S260" s="15">
        <f t="shared" si="158"/>
        <v>418</v>
      </c>
      <c r="T260" s="15">
        <f t="shared" si="158"/>
        <v>0</v>
      </c>
      <c r="U260" s="15">
        <f t="shared" si="158"/>
        <v>0</v>
      </c>
      <c r="V260" s="15">
        <f t="shared" si="159"/>
        <v>0</v>
      </c>
      <c r="W260" s="16">
        <f t="shared" si="150"/>
        <v>0</v>
      </c>
      <c r="X260" s="16">
        <f t="shared" si="151"/>
        <v>0</v>
      </c>
      <c r="Y260" s="16"/>
      <c r="Z260" s="16"/>
      <c r="AA260" s="16"/>
    </row>
    <row r="261" spans="1:27" ht="22.5" hidden="1" customHeight="1">
      <c r="A261" s="17" t="s">
        <v>45</v>
      </c>
      <c r="B261" s="18" t="s">
        <v>60</v>
      </c>
      <c r="C261" s="19">
        <f t="shared" si="153"/>
        <v>0</v>
      </c>
      <c r="D261" s="19">
        <f t="shared" si="154"/>
        <v>0</v>
      </c>
      <c r="E261" s="19">
        <v>0</v>
      </c>
      <c r="F261" s="19">
        <v>0</v>
      </c>
      <c r="G261" s="19">
        <v>0</v>
      </c>
      <c r="H261" s="19">
        <f t="shared" si="155"/>
        <v>0</v>
      </c>
      <c r="I261" s="19">
        <v>0</v>
      </c>
      <c r="J261" s="19">
        <v>0</v>
      </c>
      <c r="K261" s="19">
        <v>0</v>
      </c>
      <c r="L261" s="19">
        <v>0</v>
      </c>
      <c r="M261" s="19">
        <f t="shared" si="156"/>
        <v>0</v>
      </c>
      <c r="N261" s="19">
        <v>0</v>
      </c>
      <c r="O261" s="19">
        <v>0</v>
      </c>
      <c r="P261" s="19">
        <v>0</v>
      </c>
      <c r="Q261" s="19">
        <v>0</v>
      </c>
      <c r="R261" s="19">
        <f t="shared" si="157"/>
        <v>0</v>
      </c>
      <c r="S261" s="19">
        <f t="shared" si="158"/>
        <v>0</v>
      </c>
      <c r="T261" s="19">
        <f t="shared" si="158"/>
        <v>0</v>
      </c>
      <c r="U261" s="19">
        <f t="shared" si="158"/>
        <v>0</v>
      </c>
      <c r="V261" s="19">
        <f t="shared" si="159"/>
        <v>0</v>
      </c>
      <c r="W261" s="20"/>
      <c r="X261" s="20"/>
      <c r="Y261" s="20"/>
      <c r="Z261" s="20"/>
      <c r="AA261" s="20"/>
    </row>
  </sheetData>
  <autoFilter ref="A9:AG261">
    <filterColumn colId="0">
      <filters>
        <filter val="-"/>
        <filter val="I"/>
        <filter val="II"/>
        <filter val="III"/>
        <filter val="IV"/>
        <filter val="IX"/>
        <filter val="V"/>
        <filter val="VI"/>
        <filter val="VII"/>
        <filter val="VIII"/>
        <filter val="X"/>
        <filter val="XI"/>
        <filter val="XII"/>
        <filter val="XIII"/>
      </filters>
    </filterColumn>
  </autoFilter>
  <mergeCells count="20">
    <mergeCell ref="W7:W8"/>
    <mergeCell ref="X7:AA7"/>
    <mergeCell ref="D6:G7"/>
    <mergeCell ref="H6:L6"/>
    <mergeCell ref="H7:H8"/>
    <mergeCell ref="I7:L7"/>
    <mergeCell ref="M7:M8"/>
    <mergeCell ref="N7:Q7"/>
    <mergeCell ref="A2:AA2"/>
    <mergeCell ref="A3:AA3"/>
    <mergeCell ref="X4:AA4"/>
    <mergeCell ref="A5:A8"/>
    <mergeCell ref="B5:B8"/>
    <mergeCell ref="C5:L5"/>
    <mergeCell ref="M5:Q6"/>
    <mergeCell ref="R5:V6"/>
    <mergeCell ref="W5:AA6"/>
    <mergeCell ref="C6:C8"/>
    <mergeCell ref="R7:R8"/>
    <mergeCell ref="S7:V7"/>
  </mergeCells>
  <pageMargins left="0.25" right="0" top="0.5" bottom="0.5" header="0.25" footer="0.25"/>
  <pageSetup paperSize="9" scale="90" orientation="landscape" verticalDpi="0" r:id="rId1"/>
  <headerFoot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18"/>
  <sheetViews>
    <sheetView topLeftCell="A7" workbookViewId="0">
      <selection activeCell="G19" sqref="G19"/>
    </sheetView>
  </sheetViews>
  <sheetFormatPr defaultColWidth="9.06640625" defaultRowHeight="13.15"/>
  <cols>
    <col min="1" max="1" width="5.265625" style="64" customWidth="1"/>
    <col min="2" max="2" width="16" style="64" customWidth="1"/>
    <col min="3" max="6" width="12" style="64" customWidth="1"/>
    <col min="7" max="16384" width="9.06640625" style="64"/>
  </cols>
  <sheetData>
    <row r="3" spans="1:6" ht="26.25" customHeight="1">
      <c r="A3" s="230" t="s">
        <v>0</v>
      </c>
      <c r="B3" s="230" t="s">
        <v>22</v>
      </c>
      <c r="C3" s="231" t="s">
        <v>105</v>
      </c>
      <c r="D3" s="231"/>
      <c r="E3" s="231" t="s">
        <v>107</v>
      </c>
      <c r="F3" s="231"/>
    </row>
    <row r="4" spans="1:6" ht="29.25" customHeight="1">
      <c r="A4" s="230"/>
      <c r="B4" s="230"/>
      <c r="C4" s="70" t="s">
        <v>108</v>
      </c>
      <c r="D4" s="70" t="s">
        <v>109</v>
      </c>
      <c r="E4" s="70" t="s">
        <v>108</v>
      </c>
      <c r="F4" s="70" t="s">
        <v>109</v>
      </c>
    </row>
    <row r="5" spans="1:6" s="65" customFormat="1" ht="23.25" customHeight="1">
      <c r="A5" s="59">
        <v>1</v>
      </c>
      <c r="B5" s="63" t="s">
        <v>10</v>
      </c>
      <c r="C5" s="67">
        <v>63</v>
      </c>
      <c r="D5" s="67">
        <v>37</v>
      </c>
      <c r="E5" s="67">
        <v>104</v>
      </c>
      <c r="F5" s="67">
        <v>83</v>
      </c>
    </row>
    <row r="6" spans="1:6" s="65" customFormat="1" ht="23.25" customHeight="1">
      <c r="A6" s="59">
        <v>2</v>
      </c>
      <c r="B6" s="63" t="s">
        <v>15</v>
      </c>
      <c r="C6" s="67">
        <v>175</v>
      </c>
      <c r="D6" s="67">
        <v>110</v>
      </c>
      <c r="E6" s="67">
        <v>260</v>
      </c>
      <c r="F6" s="67">
        <v>179</v>
      </c>
    </row>
    <row r="7" spans="1:6" s="65" customFormat="1" ht="23.25" customHeight="1">
      <c r="A7" s="59">
        <v>3</v>
      </c>
      <c r="B7" s="63" t="s">
        <v>17</v>
      </c>
      <c r="C7" s="67">
        <v>1035</v>
      </c>
      <c r="D7" s="67">
        <v>124</v>
      </c>
      <c r="E7" s="67">
        <v>3420</v>
      </c>
      <c r="F7" s="67">
        <v>461</v>
      </c>
    </row>
    <row r="8" spans="1:6" s="65" customFormat="1" ht="23.25" customHeight="1">
      <c r="A8" s="59">
        <v>4</v>
      </c>
      <c r="B8" s="63" t="s">
        <v>14</v>
      </c>
      <c r="C8" s="67">
        <v>64</v>
      </c>
      <c r="D8" s="67">
        <v>20</v>
      </c>
      <c r="E8" s="67">
        <v>132</v>
      </c>
      <c r="F8" s="67">
        <v>60</v>
      </c>
    </row>
    <row r="9" spans="1:6" s="65" customFormat="1" ht="23.25" customHeight="1">
      <c r="A9" s="59">
        <v>5</v>
      </c>
      <c r="B9" s="63" t="s">
        <v>18</v>
      </c>
      <c r="C9" s="67">
        <v>224</v>
      </c>
      <c r="D9" s="67">
        <v>56</v>
      </c>
      <c r="E9" s="67">
        <v>377</v>
      </c>
      <c r="F9" s="67">
        <v>135</v>
      </c>
    </row>
    <row r="10" spans="1:6" s="65" customFormat="1" ht="23.25" customHeight="1">
      <c r="A10" s="59">
        <v>6</v>
      </c>
      <c r="B10" s="63" t="s">
        <v>16</v>
      </c>
      <c r="C10" s="67">
        <v>44</v>
      </c>
      <c r="D10" s="67">
        <v>224</v>
      </c>
      <c r="E10" s="67">
        <v>346</v>
      </c>
      <c r="F10" s="67">
        <v>128</v>
      </c>
    </row>
    <row r="11" spans="1:6" s="65" customFormat="1" ht="23.25" customHeight="1">
      <c r="A11" s="59">
        <v>7</v>
      </c>
      <c r="B11" s="63" t="s">
        <v>20</v>
      </c>
      <c r="C11" s="67">
        <v>5</v>
      </c>
      <c r="D11" s="67">
        <v>0</v>
      </c>
      <c r="E11" s="67">
        <v>10</v>
      </c>
      <c r="F11" s="67">
        <v>5</v>
      </c>
    </row>
    <row r="12" spans="1:6" s="65" customFormat="1" ht="23.25" customHeight="1">
      <c r="A12" s="59">
        <v>8</v>
      </c>
      <c r="B12" s="63" t="s">
        <v>19</v>
      </c>
      <c r="C12" s="67">
        <v>91</v>
      </c>
      <c r="D12" s="67">
        <v>72</v>
      </c>
      <c r="E12" s="67">
        <v>230</v>
      </c>
      <c r="F12" s="67">
        <v>153</v>
      </c>
    </row>
    <row r="13" spans="1:6" s="65" customFormat="1" ht="23.25" customHeight="1">
      <c r="A13" s="59">
        <v>9</v>
      </c>
      <c r="B13" s="63" t="s">
        <v>11</v>
      </c>
      <c r="C13" s="67">
        <v>471</v>
      </c>
      <c r="D13" s="67">
        <v>255</v>
      </c>
      <c r="E13" s="67">
        <v>793</v>
      </c>
      <c r="F13" s="67">
        <v>245</v>
      </c>
    </row>
    <row r="14" spans="1:6" s="65" customFormat="1" ht="23.25" customHeight="1">
      <c r="A14" s="59">
        <v>10</v>
      </c>
      <c r="B14" s="63" t="s">
        <v>21</v>
      </c>
      <c r="C14" s="67">
        <v>403</v>
      </c>
      <c r="D14" s="67">
        <v>44</v>
      </c>
      <c r="E14" s="67">
        <v>661</v>
      </c>
      <c r="F14" s="67">
        <v>258</v>
      </c>
    </row>
    <row r="15" spans="1:6" s="65" customFormat="1" ht="23.25" customHeight="1">
      <c r="A15" s="59">
        <v>11</v>
      </c>
      <c r="B15" s="63" t="s">
        <v>12</v>
      </c>
      <c r="C15" s="67">
        <v>99</v>
      </c>
      <c r="D15" s="67">
        <v>22</v>
      </c>
      <c r="E15" s="67">
        <v>370</v>
      </c>
      <c r="F15" s="67">
        <v>195</v>
      </c>
    </row>
    <row r="16" spans="1:6" s="65" customFormat="1" ht="23.25" customHeight="1">
      <c r="A16" s="59">
        <v>12</v>
      </c>
      <c r="B16" s="63" t="s">
        <v>13</v>
      </c>
      <c r="C16" s="67">
        <v>177</v>
      </c>
      <c r="D16" s="67">
        <v>68</v>
      </c>
      <c r="E16" s="67">
        <v>317</v>
      </c>
      <c r="F16" s="67">
        <v>154</v>
      </c>
    </row>
    <row r="17" spans="1:6" s="65" customFormat="1" ht="23.25" customHeight="1">
      <c r="A17" s="59">
        <v>13</v>
      </c>
      <c r="B17" s="63" t="s">
        <v>23</v>
      </c>
      <c r="C17" s="67">
        <v>41</v>
      </c>
      <c r="D17" s="67">
        <v>30</v>
      </c>
      <c r="E17" s="67">
        <v>61</v>
      </c>
      <c r="F17" s="67">
        <v>30</v>
      </c>
    </row>
    <row r="18" spans="1:6" ht="23.25" customHeight="1">
      <c r="A18" s="230" t="s">
        <v>3</v>
      </c>
      <c r="B18" s="230"/>
      <c r="C18" s="66">
        <f>SUM(C5:C17)</f>
        <v>2892</v>
      </c>
      <c r="D18" s="66">
        <f>SUM(D5:D17)</f>
        <v>1062</v>
      </c>
      <c r="E18" s="66">
        <f>SUM(E5:E17)</f>
        <v>7081</v>
      </c>
      <c r="F18" s="66">
        <f>SUM(F5:F17)</f>
        <v>2086</v>
      </c>
    </row>
  </sheetData>
  <mergeCells count="5">
    <mergeCell ref="A3:A4"/>
    <mergeCell ref="B3:B4"/>
    <mergeCell ref="A18:B18"/>
    <mergeCell ref="C3:D3"/>
    <mergeCell ref="E3:F3"/>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b1 MH</vt:lpstr>
      <vt:lpstr>b2 tht</vt:lpstr>
      <vt:lpstr>B3 htx</vt:lpstr>
      <vt:lpstr>b4 dn</vt:lpstr>
      <vt:lpstr>Sheet3</vt:lpstr>
      <vt:lpstr>Sheet1</vt:lpstr>
      <vt:lpstr>Sheet2</vt:lpstr>
      <vt:lpstr>B10. Giai ngan</vt:lpstr>
      <vt:lpstr>VUON MAU</vt:lpstr>
      <vt:lpstr>Sheet4</vt:lpstr>
      <vt:lpstr>Sheet5</vt:lpstr>
      <vt:lpstr>Sheet6</vt:lpstr>
      <vt:lpstr>vuon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BICH HUE</cp:lastModifiedBy>
  <cp:lastPrinted>2020-06-26T04:31:04Z</cp:lastPrinted>
  <dcterms:created xsi:type="dcterms:W3CDTF">2014-09-06T08:09:16Z</dcterms:created>
  <dcterms:modified xsi:type="dcterms:W3CDTF">2020-06-26T04:32:02Z</dcterms:modified>
</cp:coreProperties>
</file>