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19395" windowHeight="11160"/>
  </bookViews>
  <sheets>
    <sheet name="PL 01.Giai ngan NTM" sheetId="1" r:id="rId1"/>
  </sheets>
  <externalReferences>
    <externalReference r:id="rId2"/>
  </externalReferences>
  <definedNames>
    <definedName name="_xlnm._FilterDatabase" localSheetId="0" hidden="1">'PL 01.Giai ngan NTM'!$A$6:$S$180</definedName>
    <definedName name="_xlnm.Print_Titles" localSheetId="0">'PL 01.Giai ngan NTM'!$4:$6</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180" i="1" l="1"/>
  <c r="J180" i="1"/>
  <c r="I180" i="1"/>
  <c r="F180" i="1"/>
  <c r="E180" i="1"/>
  <c r="D180" i="1"/>
  <c r="P180" i="1" s="1"/>
  <c r="L179" i="1"/>
  <c r="L178" i="1" s="1"/>
  <c r="K179" i="1"/>
  <c r="E179" i="1" s="1"/>
  <c r="J179" i="1"/>
  <c r="F179" i="1"/>
  <c r="D179" i="1"/>
  <c r="N178" i="1"/>
  <c r="M178" i="1"/>
  <c r="J178" i="1"/>
  <c r="H178" i="1"/>
  <c r="G178" i="1"/>
  <c r="F178" i="1"/>
  <c r="L177" i="1"/>
  <c r="J177" i="1"/>
  <c r="I177" i="1" s="1"/>
  <c r="F177" i="1"/>
  <c r="E177" i="1"/>
  <c r="D177" i="1"/>
  <c r="P177" i="1" s="1"/>
  <c r="L176" i="1"/>
  <c r="K176" i="1"/>
  <c r="J176" i="1"/>
  <c r="F176" i="1"/>
  <c r="F175" i="1" s="1"/>
  <c r="D176" i="1"/>
  <c r="P176" i="1" s="1"/>
  <c r="N175" i="1"/>
  <c r="M175" i="1"/>
  <c r="J175" i="1"/>
  <c r="H175" i="1"/>
  <c r="G175" i="1"/>
  <c r="L174" i="1"/>
  <c r="J174" i="1"/>
  <c r="I174" i="1" s="1"/>
  <c r="F174" i="1"/>
  <c r="E174" i="1"/>
  <c r="D174" i="1"/>
  <c r="L173" i="1"/>
  <c r="J173" i="1"/>
  <c r="I173" i="1" s="1"/>
  <c r="F173" i="1"/>
  <c r="F172" i="1" s="1"/>
  <c r="E173" i="1"/>
  <c r="D173" i="1"/>
  <c r="P173" i="1" s="1"/>
  <c r="N172" i="1"/>
  <c r="M172" i="1"/>
  <c r="K172" i="1"/>
  <c r="H172" i="1"/>
  <c r="G172" i="1"/>
  <c r="L171" i="1"/>
  <c r="J171" i="1"/>
  <c r="F171" i="1"/>
  <c r="E171" i="1"/>
  <c r="L170" i="1"/>
  <c r="L169" i="1" s="1"/>
  <c r="K170" i="1"/>
  <c r="K169" i="1" s="1"/>
  <c r="J170" i="1"/>
  <c r="I170" i="1" s="1"/>
  <c r="F170" i="1"/>
  <c r="D170" i="1"/>
  <c r="P170" i="1" s="1"/>
  <c r="N169" i="1"/>
  <c r="M169" i="1"/>
  <c r="H169" i="1"/>
  <c r="G169" i="1"/>
  <c r="L168" i="1"/>
  <c r="J168" i="1"/>
  <c r="I168" i="1" s="1"/>
  <c r="F168" i="1"/>
  <c r="E168" i="1"/>
  <c r="D168" i="1"/>
  <c r="L167" i="1"/>
  <c r="K167" i="1"/>
  <c r="J167" i="1"/>
  <c r="G167" i="1"/>
  <c r="N166" i="1"/>
  <c r="M166" i="1"/>
  <c r="H166" i="1"/>
  <c r="P165" i="1"/>
  <c r="L165" i="1"/>
  <c r="J165" i="1"/>
  <c r="I165" i="1"/>
  <c r="F165" i="1"/>
  <c r="E165" i="1"/>
  <c r="D165" i="1"/>
  <c r="C165" i="1"/>
  <c r="L164" i="1"/>
  <c r="K164" i="1"/>
  <c r="J164" i="1"/>
  <c r="G164" i="1"/>
  <c r="D164" i="1" s="1"/>
  <c r="E164" i="1"/>
  <c r="Q164" i="1" s="1"/>
  <c r="N163" i="1"/>
  <c r="M163" i="1"/>
  <c r="K163" i="1"/>
  <c r="J163" i="1"/>
  <c r="H163" i="1"/>
  <c r="M162" i="1"/>
  <c r="L162" i="1" s="1"/>
  <c r="J162" i="1"/>
  <c r="F162" i="1"/>
  <c r="E162" i="1"/>
  <c r="M161" i="1"/>
  <c r="M160" i="1" s="1"/>
  <c r="L161" i="1"/>
  <c r="K161" i="1"/>
  <c r="K160" i="1" s="1"/>
  <c r="J161" i="1"/>
  <c r="G161" i="1"/>
  <c r="F161" i="1" s="1"/>
  <c r="E161" i="1"/>
  <c r="E160" i="1" s="1"/>
  <c r="N160" i="1"/>
  <c r="H160" i="1"/>
  <c r="P159" i="1"/>
  <c r="L159" i="1"/>
  <c r="J159" i="1"/>
  <c r="I159" i="1"/>
  <c r="F159" i="1"/>
  <c r="F157" i="1" s="1"/>
  <c r="E159" i="1"/>
  <c r="C159" i="1" s="1"/>
  <c r="D159" i="1"/>
  <c r="L158" i="1"/>
  <c r="K158" i="1"/>
  <c r="E158" i="1" s="1"/>
  <c r="Q158" i="1" s="1"/>
  <c r="J158" i="1"/>
  <c r="F158" i="1"/>
  <c r="D158" i="1"/>
  <c r="D157" i="1" s="1"/>
  <c r="N157" i="1"/>
  <c r="M157" i="1"/>
  <c r="H157" i="1"/>
  <c r="G157" i="1"/>
  <c r="L156" i="1"/>
  <c r="J156" i="1"/>
  <c r="I156" i="1" s="1"/>
  <c r="F156" i="1"/>
  <c r="E156" i="1"/>
  <c r="D156" i="1"/>
  <c r="P156" i="1" s="1"/>
  <c r="L155" i="1"/>
  <c r="K155" i="1"/>
  <c r="J155" i="1"/>
  <c r="I155" i="1"/>
  <c r="I154" i="1" s="1"/>
  <c r="F155" i="1"/>
  <c r="E155" i="1"/>
  <c r="Q155" i="1" s="1"/>
  <c r="D155" i="1"/>
  <c r="P155" i="1" s="1"/>
  <c r="C155" i="1"/>
  <c r="N154" i="1"/>
  <c r="M154" i="1"/>
  <c r="K154" i="1"/>
  <c r="J154" i="1"/>
  <c r="H154" i="1"/>
  <c r="G154" i="1"/>
  <c r="F154" i="1"/>
  <c r="E154" i="1"/>
  <c r="L153" i="1"/>
  <c r="J153" i="1"/>
  <c r="I153" i="1"/>
  <c r="F153" i="1"/>
  <c r="E153" i="1"/>
  <c r="D153" i="1"/>
  <c r="P153" i="1" s="1"/>
  <c r="C153" i="1"/>
  <c r="L152" i="1"/>
  <c r="K152" i="1"/>
  <c r="J152" i="1"/>
  <c r="F152" i="1"/>
  <c r="F151" i="1" s="1"/>
  <c r="E152" i="1"/>
  <c r="N151" i="1"/>
  <c r="M151" i="1"/>
  <c r="K151" i="1"/>
  <c r="H151" i="1"/>
  <c r="G151" i="1"/>
  <c r="E151" i="1"/>
  <c r="L150" i="1"/>
  <c r="J150" i="1"/>
  <c r="I150" i="1" s="1"/>
  <c r="F150" i="1"/>
  <c r="F148" i="1" s="1"/>
  <c r="E150" i="1"/>
  <c r="D150" i="1"/>
  <c r="P150" i="1" s="1"/>
  <c r="L149" i="1"/>
  <c r="K149" i="1"/>
  <c r="K148" i="1" s="1"/>
  <c r="J149" i="1"/>
  <c r="F149" i="1"/>
  <c r="D149" i="1"/>
  <c r="N148" i="1"/>
  <c r="M148" i="1"/>
  <c r="J148" i="1"/>
  <c r="H148" i="1"/>
  <c r="G148" i="1"/>
  <c r="L147" i="1"/>
  <c r="J147" i="1"/>
  <c r="I147" i="1" s="1"/>
  <c r="F147" i="1"/>
  <c r="E147" i="1"/>
  <c r="L146" i="1"/>
  <c r="L145" i="1" s="1"/>
  <c r="K146" i="1"/>
  <c r="J146" i="1"/>
  <c r="G146" i="1"/>
  <c r="E146" i="1"/>
  <c r="N145" i="1"/>
  <c r="M145" i="1"/>
  <c r="K145" i="1"/>
  <c r="H145" i="1"/>
  <c r="L144" i="1"/>
  <c r="J144" i="1"/>
  <c r="D144" i="1" s="1"/>
  <c r="P144" i="1" s="1"/>
  <c r="F144" i="1"/>
  <c r="E144" i="1"/>
  <c r="P143" i="1"/>
  <c r="M143" i="1"/>
  <c r="L143" i="1" s="1"/>
  <c r="L142" i="1" s="1"/>
  <c r="K143" i="1"/>
  <c r="E143" i="1" s="1"/>
  <c r="J143" i="1"/>
  <c r="D143" i="1" s="1"/>
  <c r="F143" i="1"/>
  <c r="N142" i="1"/>
  <c r="M142" i="1"/>
  <c r="H142" i="1"/>
  <c r="G142" i="1"/>
  <c r="F142" i="1"/>
  <c r="N141" i="1"/>
  <c r="M141" i="1"/>
  <c r="K141" i="1"/>
  <c r="E141" i="1" s="1"/>
  <c r="H141" i="1"/>
  <c r="G141" i="1"/>
  <c r="F141" i="1"/>
  <c r="N140" i="1"/>
  <c r="M140" i="1"/>
  <c r="M8" i="1" s="1"/>
  <c r="H140" i="1"/>
  <c r="H139" i="1" s="1"/>
  <c r="B139" i="1"/>
  <c r="L138" i="1"/>
  <c r="J138" i="1"/>
  <c r="F138" i="1"/>
  <c r="E138" i="1"/>
  <c r="B138" i="1"/>
  <c r="A138" i="1"/>
  <c r="N137" i="1"/>
  <c r="M137" i="1"/>
  <c r="L137" i="1"/>
  <c r="K137" i="1"/>
  <c r="H137" i="1"/>
  <c r="G137" i="1"/>
  <c r="F137" i="1"/>
  <c r="E137" i="1"/>
  <c r="B137" i="1"/>
  <c r="A137" i="1"/>
  <c r="L136" i="1"/>
  <c r="J136" i="1"/>
  <c r="F136" i="1"/>
  <c r="F135" i="1" s="1"/>
  <c r="E136" i="1"/>
  <c r="B136" i="1"/>
  <c r="A136" i="1"/>
  <c r="N135" i="1"/>
  <c r="M135" i="1"/>
  <c r="K135" i="1"/>
  <c r="H135" i="1"/>
  <c r="G135" i="1"/>
  <c r="E135" i="1"/>
  <c r="B135" i="1"/>
  <c r="A135" i="1"/>
  <c r="L134" i="1"/>
  <c r="L133" i="1" s="1"/>
  <c r="J134" i="1"/>
  <c r="F134" i="1"/>
  <c r="E134" i="1"/>
  <c r="D134" i="1"/>
  <c r="D133" i="1" s="1"/>
  <c r="P133" i="1" s="1"/>
  <c r="B134" i="1"/>
  <c r="A134" i="1"/>
  <c r="N133" i="1"/>
  <c r="M133" i="1"/>
  <c r="K133" i="1"/>
  <c r="H133" i="1"/>
  <c r="G133" i="1"/>
  <c r="F133" i="1"/>
  <c r="E133" i="1"/>
  <c r="B133" i="1"/>
  <c r="A133" i="1"/>
  <c r="L132" i="1"/>
  <c r="J132" i="1"/>
  <c r="I132" i="1"/>
  <c r="I131" i="1" s="1"/>
  <c r="F132" i="1"/>
  <c r="E132" i="1"/>
  <c r="D132" i="1"/>
  <c r="P132" i="1" s="1"/>
  <c r="C132" i="1"/>
  <c r="B132" i="1"/>
  <c r="A132" i="1"/>
  <c r="N131" i="1"/>
  <c r="M131" i="1"/>
  <c r="L131" i="1"/>
  <c r="K131" i="1"/>
  <c r="J131" i="1"/>
  <c r="H131" i="1"/>
  <c r="G131" i="1"/>
  <c r="F131" i="1"/>
  <c r="E131" i="1"/>
  <c r="D131" i="1"/>
  <c r="B131" i="1"/>
  <c r="A131" i="1"/>
  <c r="L130" i="1"/>
  <c r="L129" i="1" s="1"/>
  <c r="J130" i="1"/>
  <c r="I130" i="1" s="1"/>
  <c r="I129" i="1" s="1"/>
  <c r="F130" i="1"/>
  <c r="F129" i="1" s="1"/>
  <c r="E130" i="1"/>
  <c r="E129" i="1" s="1"/>
  <c r="D130" i="1"/>
  <c r="B130" i="1"/>
  <c r="A130" i="1"/>
  <c r="N129" i="1"/>
  <c r="M129" i="1"/>
  <c r="K129" i="1"/>
  <c r="J129" i="1"/>
  <c r="H129" i="1"/>
  <c r="G129" i="1"/>
  <c r="B129" i="1"/>
  <c r="A129" i="1"/>
  <c r="L128" i="1"/>
  <c r="J128" i="1"/>
  <c r="J127" i="1" s="1"/>
  <c r="F128" i="1"/>
  <c r="F127" i="1" s="1"/>
  <c r="E128" i="1"/>
  <c r="E127" i="1" s="1"/>
  <c r="D128" i="1"/>
  <c r="P128" i="1" s="1"/>
  <c r="B128" i="1"/>
  <c r="A128" i="1"/>
  <c r="N127" i="1"/>
  <c r="M127" i="1"/>
  <c r="K127" i="1"/>
  <c r="H127" i="1"/>
  <c r="G127" i="1"/>
  <c r="D127" i="1"/>
  <c r="B127" i="1"/>
  <c r="A127" i="1"/>
  <c r="L126" i="1"/>
  <c r="L125" i="1" s="1"/>
  <c r="J126" i="1"/>
  <c r="F126" i="1"/>
  <c r="E126" i="1"/>
  <c r="D126" i="1"/>
  <c r="B126" i="1"/>
  <c r="A126" i="1"/>
  <c r="N125" i="1"/>
  <c r="M125" i="1"/>
  <c r="K125" i="1"/>
  <c r="H125" i="1"/>
  <c r="G125" i="1"/>
  <c r="F125" i="1"/>
  <c r="E125" i="1"/>
  <c r="B125" i="1"/>
  <c r="A125" i="1"/>
  <c r="L124" i="1"/>
  <c r="J124" i="1"/>
  <c r="F124" i="1"/>
  <c r="E124" i="1"/>
  <c r="B124" i="1"/>
  <c r="A124" i="1"/>
  <c r="N123" i="1"/>
  <c r="M123" i="1"/>
  <c r="K123" i="1"/>
  <c r="H123" i="1"/>
  <c r="G123" i="1"/>
  <c r="F123" i="1"/>
  <c r="E123" i="1"/>
  <c r="B123" i="1"/>
  <c r="A123" i="1"/>
  <c r="L122" i="1"/>
  <c r="L121" i="1" s="1"/>
  <c r="J122" i="1"/>
  <c r="F122" i="1"/>
  <c r="E122" i="1"/>
  <c r="D122" i="1"/>
  <c r="P122" i="1" s="1"/>
  <c r="B122" i="1"/>
  <c r="A122" i="1"/>
  <c r="N121" i="1"/>
  <c r="M121" i="1"/>
  <c r="K121" i="1"/>
  <c r="H121" i="1"/>
  <c r="G121" i="1"/>
  <c r="F121" i="1"/>
  <c r="E121" i="1"/>
  <c r="B121" i="1"/>
  <c r="A121" i="1"/>
  <c r="L120" i="1"/>
  <c r="L119" i="1" s="1"/>
  <c r="J120" i="1"/>
  <c r="D120" i="1" s="1"/>
  <c r="F120" i="1"/>
  <c r="E120" i="1"/>
  <c r="B120" i="1"/>
  <c r="A120" i="1"/>
  <c r="N119" i="1"/>
  <c r="M119" i="1"/>
  <c r="K119" i="1"/>
  <c r="H119" i="1"/>
  <c r="G119" i="1"/>
  <c r="F119" i="1"/>
  <c r="E119" i="1"/>
  <c r="B119" i="1"/>
  <c r="A119" i="1"/>
  <c r="L118" i="1"/>
  <c r="L117" i="1" s="1"/>
  <c r="J118" i="1"/>
  <c r="F118" i="1"/>
  <c r="E118" i="1"/>
  <c r="D118" i="1"/>
  <c r="P118" i="1" s="1"/>
  <c r="B118" i="1"/>
  <c r="A118" i="1"/>
  <c r="N117" i="1"/>
  <c r="M117" i="1"/>
  <c r="K117" i="1"/>
  <c r="H117" i="1"/>
  <c r="G117" i="1"/>
  <c r="F117" i="1"/>
  <c r="E117" i="1"/>
  <c r="B117" i="1"/>
  <c r="A117" i="1"/>
  <c r="L116" i="1"/>
  <c r="J116" i="1"/>
  <c r="I116" i="1" s="1"/>
  <c r="F116" i="1"/>
  <c r="E116" i="1"/>
  <c r="B116" i="1"/>
  <c r="A116" i="1"/>
  <c r="L115" i="1"/>
  <c r="J115" i="1"/>
  <c r="F115" i="1"/>
  <c r="E115" i="1"/>
  <c r="D115" i="1"/>
  <c r="B115" i="1"/>
  <c r="A115" i="1"/>
  <c r="N114" i="1"/>
  <c r="M114" i="1"/>
  <c r="L114" i="1"/>
  <c r="K114" i="1"/>
  <c r="H114" i="1"/>
  <c r="G114" i="1"/>
  <c r="F114" i="1"/>
  <c r="B114" i="1"/>
  <c r="A114" i="1"/>
  <c r="L113" i="1"/>
  <c r="J113" i="1"/>
  <c r="I113" i="1"/>
  <c r="F113" i="1"/>
  <c r="E113" i="1"/>
  <c r="D113" i="1"/>
  <c r="P113" i="1" s="1"/>
  <c r="B113" i="1"/>
  <c r="A113" i="1"/>
  <c r="L112" i="1"/>
  <c r="J112" i="1"/>
  <c r="F112" i="1"/>
  <c r="F111" i="1" s="1"/>
  <c r="E112" i="1"/>
  <c r="B112" i="1"/>
  <c r="A112" i="1"/>
  <c r="N111" i="1"/>
  <c r="M111" i="1"/>
  <c r="L111" i="1"/>
  <c r="K111" i="1"/>
  <c r="H111" i="1"/>
  <c r="G111" i="1"/>
  <c r="B111" i="1"/>
  <c r="A111" i="1"/>
  <c r="P110" i="1"/>
  <c r="L110" i="1"/>
  <c r="J110" i="1"/>
  <c r="I110" i="1"/>
  <c r="I109" i="1" s="1"/>
  <c r="F110" i="1"/>
  <c r="F109" i="1" s="1"/>
  <c r="E110" i="1"/>
  <c r="D110" i="1"/>
  <c r="B110" i="1"/>
  <c r="A110" i="1"/>
  <c r="N109" i="1"/>
  <c r="M109" i="1"/>
  <c r="K109" i="1"/>
  <c r="J109" i="1"/>
  <c r="H109" i="1"/>
  <c r="G109" i="1"/>
  <c r="E109" i="1"/>
  <c r="D109" i="1"/>
  <c r="B109" i="1"/>
  <c r="A109" i="1"/>
  <c r="L108" i="1"/>
  <c r="J108" i="1"/>
  <c r="I108" i="1" s="1"/>
  <c r="I107" i="1" s="1"/>
  <c r="F108" i="1"/>
  <c r="E108" i="1"/>
  <c r="D108" i="1"/>
  <c r="P108" i="1" s="1"/>
  <c r="B108" i="1"/>
  <c r="A108" i="1"/>
  <c r="N107" i="1"/>
  <c r="M107" i="1"/>
  <c r="L107" i="1"/>
  <c r="K107" i="1"/>
  <c r="J107" i="1"/>
  <c r="H107" i="1"/>
  <c r="G107" i="1"/>
  <c r="F107" i="1"/>
  <c r="E107" i="1"/>
  <c r="D107" i="1"/>
  <c r="P107" i="1" s="1"/>
  <c r="B107" i="1"/>
  <c r="A107" i="1"/>
  <c r="P106" i="1"/>
  <c r="L106" i="1"/>
  <c r="J106" i="1"/>
  <c r="I106" i="1"/>
  <c r="F106" i="1"/>
  <c r="F104" i="1" s="1"/>
  <c r="E106" i="1"/>
  <c r="C106" i="1" s="1"/>
  <c r="D106" i="1"/>
  <c r="B106" i="1"/>
  <c r="A106" i="1"/>
  <c r="L105" i="1"/>
  <c r="J105" i="1"/>
  <c r="I105" i="1" s="1"/>
  <c r="F105" i="1"/>
  <c r="E105" i="1"/>
  <c r="D105" i="1"/>
  <c r="P105" i="1" s="1"/>
  <c r="B105" i="1"/>
  <c r="A105" i="1"/>
  <c r="N104" i="1"/>
  <c r="M104" i="1"/>
  <c r="L104" i="1"/>
  <c r="K104" i="1"/>
  <c r="J104" i="1"/>
  <c r="H104" i="1"/>
  <c r="G104" i="1"/>
  <c r="D104" i="1"/>
  <c r="P104" i="1" s="1"/>
  <c r="B104" i="1"/>
  <c r="A104" i="1"/>
  <c r="P103" i="1"/>
  <c r="L103" i="1"/>
  <c r="J103" i="1"/>
  <c r="I103" i="1"/>
  <c r="F103" i="1"/>
  <c r="F101" i="1" s="1"/>
  <c r="E103" i="1"/>
  <c r="C103" i="1" s="1"/>
  <c r="D103" i="1"/>
  <c r="B103" i="1"/>
  <c r="A103" i="1"/>
  <c r="L102" i="1"/>
  <c r="L101" i="1" s="1"/>
  <c r="J102" i="1"/>
  <c r="I102" i="1" s="1"/>
  <c r="I101" i="1" s="1"/>
  <c r="F102" i="1"/>
  <c r="E102" i="1"/>
  <c r="D102" i="1"/>
  <c r="P102" i="1" s="1"/>
  <c r="B102" i="1"/>
  <c r="A102" i="1"/>
  <c r="N101" i="1"/>
  <c r="M101" i="1"/>
  <c r="K101" i="1"/>
  <c r="J101" i="1"/>
  <c r="H101" i="1"/>
  <c r="G101" i="1"/>
  <c r="D101" i="1"/>
  <c r="P101" i="1" s="1"/>
  <c r="B101" i="1"/>
  <c r="A101" i="1"/>
  <c r="L100" i="1"/>
  <c r="J100" i="1"/>
  <c r="I100" i="1" s="1"/>
  <c r="F100" i="1"/>
  <c r="E100" i="1"/>
  <c r="E98" i="1" s="1"/>
  <c r="B100" i="1"/>
  <c r="A100" i="1"/>
  <c r="L99" i="1"/>
  <c r="J99" i="1"/>
  <c r="I99" i="1" s="1"/>
  <c r="F99" i="1"/>
  <c r="E99" i="1"/>
  <c r="D99" i="1"/>
  <c r="P99" i="1" s="1"/>
  <c r="B99" i="1"/>
  <c r="A99" i="1"/>
  <c r="N98" i="1"/>
  <c r="M98" i="1"/>
  <c r="K98" i="1"/>
  <c r="J98" i="1"/>
  <c r="H98" i="1"/>
  <c r="G98" i="1"/>
  <c r="F98" i="1"/>
  <c r="B98" i="1"/>
  <c r="A98" i="1"/>
  <c r="L97" i="1"/>
  <c r="J97" i="1"/>
  <c r="D97" i="1" s="1"/>
  <c r="F97" i="1"/>
  <c r="E97" i="1"/>
  <c r="B97" i="1"/>
  <c r="A97" i="1"/>
  <c r="N96" i="1"/>
  <c r="M96" i="1"/>
  <c r="K96" i="1"/>
  <c r="H96" i="1"/>
  <c r="G96" i="1"/>
  <c r="F96" i="1"/>
  <c r="B96" i="1"/>
  <c r="A96" i="1"/>
  <c r="L95" i="1"/>
  <c r="J95" i="1"/>
  <c r="I95" i="1" s="1"/>
  <c r="I93" i="1" s="1"/>
  <c r="F95" i="1"/>
  <c r="E95" i="1"/>
  <c r="B95" i="1"/>
  <c r="A95" i="1"/>
  <c r="L94" i="1"/>
  <c r="L93" i="1" s="1"/>
  <c r="J94" i="1"/>
  <c r="I94" i="1" s="1"/>
  <c r="F94" i="1"/>
  <c r="E94" i="1"/>
  <c r="E93" i="1" s="1"/>
  <c r="D94" i="1"/>
  <c r="B94" i="1"/>
  <c r="A94" i="1"/>
  <c r="N93" i="1"/>
  <c r="M93" i="1"/>
  <c r="K93" i="1"/>
  <c r="H93" i="1"/>
  <c r="G93" i="1"/>
  <c r="F93" i="1"/>
  <c r="B93" i="1"/>
  <c r="A93" i="1"/>
  <c r="L92" i="1"/>
  <c r="J92" i="1"/>
  <c r="I92" i="1" s="1"/>
  <c r="F92" i="1"/>
  <c r="E92" i="1"/>
  <c r="D92" i="1"/>
  <c r="P92" i="1" s="1"/>
  <c r="B92" i="1"/>
  <c r="A92" i="1"/>
  <c r="P91" i="1"/>
  <c r="L91" i="1"/>
  <c r="J91" i="1"/>
  <c r="I91" i="1"/>
  <c r="F91" i="1"/>
  <c r="F89" i="1" s="1"/>
  <c r="E91" i="1"/>
  <c r="C91" i="1" s="1"/>
  <c r="D91" i="1"/>
  <c r="B91" i="1"/>
  <c r="A91" i="1"/>
  <c r="L90" i="1"/>
  <c r="J90" i="1"/>
  <c r="I90" i="1" s="1"/>
  <c r="F90" i="1"/>
  <c r="E90" i="1"/>
  <c r="D90" i="1"/>
  <c r="P90" i="1" s="1"/>
  <c r="B90" i="1"/>
  <c r="A90" i="1"/>
  <c r="N89" i="1"/>
  <c r="M89" i="1"/>
  <c r="L89" i="1"/>
  <c r="K89" i="1"/>
  <c r="J89" i="1"/>
  <c r="H89" i="1"/>
  <c r="G89" i="1"/>
  <c r="D89" i="1"/>
  <c r="P89" i="1" s="1"/>
  <c r="B89" i="1"/>
  <c r="A89" i="1"/>
  <c r="P88" i="1"/>
  <c r="L88" i="1"/>
  <c r="J88" i="1"/>
  <c r="I88" i="1"/>
  <c r="F88" i="1"/>
  <c r="F86" i="1" s="1"/>
  <c r="E88" i="1"/>
  <c r="C88" i="1" s="1"/>
  <c r="D88" i="1"/>
  <c r="B88" i="1"/>
  <c r="A88" i="1"/>
  <c r="L87" i="1"/>
  <c r="L86" i="1" s="1"/>
  <c r="J87" i="1"/>
  <c r="I87" i="1" s="1"/>
  <c r="I86" i="1" s="1"/>
  <c r="F87" i="1"/>
  <c r="E87" i="1"/>
  <c r="D87" i="1"/>
  <c r="P87" i="1" s="1"/>
  <c r="B87" i="1"/>
  <c r="A87" i="1"/>
  <c r="N86" i="1"/>
  <c r="M86" i="1"/>
  <c r="K86" i="1"/>
  <c r="J86" i="1"/>
  <c r="H86" i="1"/>
  <c r="G86" i="1"/>
  <c r="D86" i="1"/>
  <c r="P86" i="1" s="1"/>
  <c r="B86" i="1"/>
  <c r="A86" i="1"/>
  <c r="L85" i="1"/>
  <c r="J85" i="1"/>
  <c r="D85" i="1" s="1"/>
  <c r="F85" i="1"/>
  <c r="E85" i="1"/>
  <c r="B85" i="1"/>
  <c r="A85" i="1"/>
  <c r="N84" i="1"/>
  <c r="M84" i="1"/>
  <c r="K84" i="1"/>
  <c r="H84" i="1"/>
  <c r="G84" i="1"/>
  <c r="F84" i="1"/>
  <c r="B84" i="1"/>
  <c r="A84" i="1"/>
  <c r="L83" i="1"/>
  <c r="J83" i="1"/>
  <c r="F83" i="1"/>
  <c r="F82" i="1" s="1"/>
  <c r="E83" i="1"/>
  <c r="B83" i="1"/>
  <c r="A83" i="1"/>
  <c r="N82" i="1"/>
  <c r="M82" i="1"/>
  <c r="L82" i="1"/>
  <c r="K82" i="1"/>
  <c r="H82" i="1"/>
  <c r="G82" i="1"/>
  <c r="E82" i="1"/>
  <c r="B82" i="1"/>
  <c r="A82" i="1"/>
  <c r="L81" i="1"/>
  <c r="J81" i="1"/>
  <c r="D81" i="1" s="1"/>
  <c r="P81" i="1" s="1"/>
  <c r="I81" i="1"/>
  <c r="F81" i="1"/>
  <c r="E81" i="1"/>
  <c r="B81" i="1"/>
  <c r="A81" i="1"/>
  <c r="L80" i="1"/>
  <c r="J80" i="1"/>
  <c r="F80" i="1"/>
  <c r="F77" i="1" s="1"/>
  <c r="E80" i="1"/>
  <c r="B80" i="1"/>
  <c r="A80" i="1"/>
  <c r="L79" i="1"/>
  <c r="J79" i="1"/>
  <c r="I79" i="1"/>
  <c r="F79" i="1"/>
  <c r="E79" i="1"/>
  <c r="D79" i="1"/>
  <c r="P79" i="1" s="1"/>
  <c r="C79" i="1"/>
  <c r="B79" i="1"/>
  <c r="A79" i="1"/>
  <c r="L78" i="1"/>
  <c r="J78" i="1"/>
  <c r="F78" i="1"/>
  <c r="E78" i="1"/>
  <c r="B78" i="1"/>
  <c r="A78" i="1"/>
  <c r="N77" i="1"/>
  <c r="M77" i="1"/>
  <c r="L77" i="1"/>
  <c r="K77" i="1"/>
  <c r="H77" i="1"/>
  <c r="G77" i="1"/>
  <c r="B77" i="1"/>
  <c r="A77" i="1"/>
  <c r="L76" i="1"/>
  <c r="J76" i="1"/>
  <c r="I76" i="1"/>
  <c r="F76" i="1"/>
  <c r="E76" i="1"/>
  <c r="D76" i="1"/>
  <c r="P76" i="1" s="1"/>
  <c r="B76" i="1"/>
  <c r="A76" i="1"/>
  <c r="L75" i="1"/>
  <c r="J75" i="1"/>
  <c r="I75" i="1" s="1"/>
  <c r="F75" i="1"/>
  <c r="E75" i="1"/>
  <c r="B75" i="1"/>
  <c r="A75" i="1"/>
  <c r="P74" i="1"/>
  <c r="L74" i="1"/>
  <c r="J74" i="1"/>
  <c r="I74" i="1"/>
  <c r="F74" i="1"/>
  <c r="E74" i="1"/>
  <c r="D74" i="1"/>
  <c r="C74" i="1"/>
  <c r="B74" i="1"/>
  <c r="A74" i="1"/>
  <c r="L73" i="1"/>
  <c r="J73" i="1"/>
  <c r="I73" i="1" s="1"/>
  <c r="F73" i="1"/>
  <c r="E73" i="1"/>
  <c r="B73" i="1"/>
  <c r="A73" i="1"/>
  <c r="L72" i="1"/>
  <c r="L71" i="1" s="1"/>
  <c r="J72" i="1"/>
  <c r="I72" i="1" s="1"/>
  <c r="F72" i="1"/>
  <c r="F71" i="1" s="1"/>
  <c r="E72" i="1"/>
  <c r="D72" i="1"/>
  <c r="P72" i="1" s="1"/>
  <c r="B72" i="1"/>
  <c r="A72" i="1"/>
  <c r="N71" i="1"/>
  <c r="M71" i="1"/>
  <c r="K71" i="1"/>
  <c r="J71" i="1"/>
  <c r="H71" i="1"/>
  <c r="G71" i="1"/>
  <c r="E71" i="1"/>
  <c r="B71" i="1"/>
  <c r="A71" i="1"/>
  <c r="P70" i="1"/>
  <c r="L70" i="1"/>
  <c r="J70" i="1"/>
  <c r="I70" i="1" s="1"/>
  <c r="F70" i="1"/>
  <c r="F68" i="1" s="1"/>
  <c r="E70" i="1"/>
  <c r="C70" i="1" s="1"/>
  <c r="D70" i="1"/>
  <c r="B70" i="1"/>
  <c r="A70" i="1"/>
  <c r="L69" i="1"/>
  <c r="J69" i="1"/>
  <c r="I69" i="1" s="1"/>
  <c r="F69" i="1"/>
  <c r="E69" i="1"/>
  <c r="D69" i="1"/>
  <c r="P69" i="1" s="1"/>
  <c r="B69" i="1"/>
  <c r="A69" i="1"/>
  <c r="N68" i="1"/>
  <c r="M68" i="1"/>
  <c r="K68" i="1"/>
  <c r="J68" i="1"/>
  <c r="H68" i="1"/>
  <c r="G68" i="1"/>
  <c r="D68" i="1"/>
  <c r="P68" i="1" s="1"/>
  <c r="B68" i="1"/>
  <c r="A68" i="1"/>
  <c r="L67" i="1"/>
  <c r="J67" i="1"/>
  <c r="I67" i="1" s="1"/>
  <c r="F67" i="1"/>
  <c r="E67" i="1"/>
  <c r="B67" i="1"/>
  <c r="A67" i="1"/>
  <c r="L66" i="1"/>
  <c r="J66" i="1"/>
  <c r="F66" i="1"/>
  <c r="E66" i="1"/>
  <c r="B66" i="1"/>
  <c r="A66" i="1"/>
  <c r="N65" i="1"/>
  <c r="M65" i="1"/>
  <c r="L65" i="1"/>
  <c r="K65" i="1"/>
  <c r="H65" i="1"/>
  <c r="G65" i="1"/>
  <c r="F65" i="1"/>
  <c r="B65" i="1"/>
  <c r="A65" i="1"/>
  <c r="L64" i="1"/>
  <c r="L63" i="1" s="1"/>
  <c r="J64" i="1"/>
  <c r="I64" i="1" s="1"/>
  <c r="I63" i="1" s="1"/>
  <c r="F64" i="1"/>
  <c r="F63" i="1" s="1"/>
  <c r="E64" i="1"/>
  <c r="D64" i="1"/>
  <c r="D63" i="1" s="1"/>
  <c r="B64" i="1"/>
  <c r="A64" i="1"/>
  <c r="N63" i="1"/>
  <c r="M63" i="1"/>
  <c r="K63" i="1"/>
  <c r="H63" i="1"/>
  <c r="G63" i="1"/>
  <c r="E63" i="1"/>
  <c r="B63" i="1"/>
  <c r="A63" i="1"/>
  <c r="L62" i="1"/>
  <c r="J62" i="1"/>
  <c r="I62" i="1" s="1"/>
  <c r="F62" i="1"/>
  <c r="E62" i="1"/>
  <c r="B62" i="1"/>
  <c r="A62" i="1"/>
  <c r="L61" i="1"/>
  <c r="J61" i="1"/>
  <c r="I61" i="1"/>
  <c r="F61" i="1"/>
  <c r="E61" i="1"/>
  <c r="E60" i="1" s="1"/>
  <c r="D61" i="1"/>
  <c r="P61" i="1" s="1"/>
  <c r="C61" i="1"/>
  <c r="B61" i="1"/>
  <c r="A61" i="1"/>
  <c r="N60" i="1"/>
  <c r="M60" i="1"/>
  <c r="K60" i="1"/>
  <c r="H60" i="1"/>
  <c r="G60" i="1"/>
  <c r="F60" i="1"/>
  <c r="B60" i="1"/>
  <c r="A60" i="1"/>
  <c r="L59" i="1"/>
  <c r="J59" i="1"/>
  <c r="I59" i="1" s="1"/>
  <c r="F59" i="1"/>
  <c r="E59" i="1"/>
  <c r="D59" i="1"/>
  <c r="P59" i="1" s="1"/>
  <c r="B59" i="1"/>
  <c r="A59" i="1"/>
  <c r="P58" i="1"/>
  <c r="L58" i="1"/>
  <c r="J58" i="1"/>
  <c r="I58" i="1"/>
  <c r="F58" i="1"/>
  <c r="F56" i="1" s="1"/>
  <c r="E58" i="1"/>
  <c r="C58" i="1" s="1"/>
  <c r="D58" i="1"/>
  <c r="B58" i="1"/>
  <c r="A58" i="1"/>
  <c r="L57" i="1"/>
  <c r="L56" i="1" s="1"/>
  <c r="J57" i="1"/>
  <c r="I57" i="1" s="1"/>
  <c r="F57" i="1"/>
  <c r="E57" i="1"/>
  <c r="D57" i="1"/>
  <c r="P57" i="1" s="1"/>
  <c r="B57" i="1"/>
  <c r="A57" i="1"/>
  <c r="N56" i="1"/>
  <c r="M56" i="1"/>
  <c r="K56" i="1"/>
  <c r="J56" i="1"/>
  <c r="H56" i="1"/>
  <c r="G56" i="1"/>
  <c r="D56" i="1"/>
  <c r="P56" i="1" s="1"/>
  <c r="B56" i="1"/>
  <c r="A56" i="1"/>
  <c r="P55" i="1"/>
  <c r="L55" i="1"/>
  <c r="J55" i="1"/>
  <c r="I55" i="1"/>
  <c r="F55" i="1"/>
  <c r="E55" i="1"/>
  <c r="C55" i="1" s="1"/>
  <c r="C54" i="1" s="1"/>
  <c r="D55" i="1"/>
  <c r="B55" i="1"/>
  <c r="A55" i="1"/>
  <c r="N54" i="1"/>
  <c r="N12" i="1" s="1"/>
  <c r="N11" i="1" s="1"/>
  <c r="M54" i="1"/>
  <c r="K54" i="1"/>
  <c r="J54" i="1"/>
  <c r="I54" i="1"/>
  <c r="H54" i="1"/>
  <c r="G54" i="1"/>
  <c r="F54" i="1"/>
  <c r="E54" i="1"/>
  <c r="D54" i="1"/>
  <c r="B54" i="1"/>
  <c r="A54" i="1"/>
  <c r="L53" i="1"/>
  <c r="J53" i="1"/>
  <c r="I53" i="1" s="1"/>
  <c r="F53" i="1"/>
  <c r="E53" i="1"/>
  <c r="D53" i="1"/>
  <c r="P53" i="1" s="1"/>
  <c r="B53" i="1"/>
  <c r="A53" i="1"/>
  <c r="L52" i="1"/>
  <c r="J52" i="1"/>
  <c r="I52" i="1" s="1"/>
  <c r="F52" i="1"/>
  <c r="E52" i="1"/>
  <c r="D52" i="1"/>
  <c r="P52" i="1" s="1"/>
  <c r="B52" i="1"/>
  <c r="A52" i="1"/>
  <c r="L51" i="1"/>
  <c r="J51" i="1"/>
  <c r="I51" i="1" s="1"/>
  <c r="F51" i="1"/>
  <c r="E51" i="1"/>
  <c r="B51" i="1"/>
  <c r="A51" i="1"/>
  <c r="L50" i="1"/>
  <c r="J50" i="1"/>
  <c r="I50" i="1" s="1"/>
  <c r="F50" i="1"/>
  <c r="E50" i="1"/>
  <c r="D50" i="1"/>
  <c r="P50" i="1" s="1"/>
  <c r="B50" i="1"/>
  <c r="A50" i="1"/>
  <c r="L49" i="1"/>
  <c r="J49" i="1"/>
  <c r="I49" i="1" s="1"/>
  <c r="F49" i="1"/>
  <c r="E49" i="1"/>
  <c r="B49" i="1"/>
  <c r="A49" i="1"/>
  <c r="N48" i="1"/>
  <c r="M48" i="1"/>
  <c r="L48" i="1"/>
  <c r="K48" i="1"/>
  <c r="H48" i="1"/>
  <c r="G48" i="1"/>
  <c r="F48" i="1"/>
  <c r="B48" i="1"/>
  <c r="A48" i="1"/>
  <c r="L47" i="1"/>
  <c r="J47" i="1"/>
  <c r="D47" i="1" s="1"/>
  <c r="P47" i="1" s="1"/>
  <c r="I47" i="1"/>
  <c r="F47" i="1"/>
  <c r="E47" i="1"/>
  <c r="B47" i="1"/>
  <c r="A47" i="1"/>
  <c r="L46" i="1"/>
  <c r="J46" i="1"/>
  <c r="I46" i="1" s="1"/>
  <c r="F46" i="1"/>
  <c r="F42" i="1" s="1"/>
  <c r="E46" i="1"/>
  <c r="B46" i="1"/>
  <c r="A46" i="1"/>
  <c r="L45" i="1"/>
  <c r="J45" i="1"/>
  <c r="D45" i="1" s="1"/>
  <c r="I45" i="1"/>
  <c r="F45" i="1"/>
  <c r="E45" i="1"/>
  <c r="B45" i="1"/>
  <c r="A45" i="1"/>
  <c r="L44" i="1"/>
  <c r="J44" i="1"/>
  <c r="I44" i="1" s="1"/>
  <c r="F44" i="1"/>
  <c r="E44" i="1"/>
  <c r="B44" i="1"/>
  <c r="A44" i="1"/>
  <c r="L43" i="1"/>
  <c r="L42" i="1" s="1"/>
  <c r="J43" i="1"/>
  <c r="I43" i="1" s="1"/>
  <c r="F43" i="1"/>
  <c r="E43" i="1"/>
  <c r="E42" i="1" s="1"/>
  <c r="D43" i="1"/>
  <c r="B43" i="1"/>
  <c r="A43" i="1"/>
  <c r="N42" i="1"/>
  <c r="M42" i="1"/>
  <c r="K42" i="1"/>
  <c r="H42" i="1"/>
  <c r="G42" i="1"/>
  <c r="G12" i="1" s="1"/>
  <c r="G11" i="1" s="1"/>
  <c r="B42" i="1"/>
  <c r="A42" i="1"/>
  <c r="L41" i="1"/>
  <c r="J41" i="1"/>
  <c r="I41" i="1" s="1"/>
  <c r="I40" i="1" s="1"/>
  <c r="F41" i="1"/>
  <c r="E41" i="1"/>
  <c r="B41" i="1"/>
  <c r="A41" i="1"/>
  <c r="N40" i="1"/>
  <c r="M40" i="1"/>
  <c r="L40" i="1"/>
  <c r="K40" i="1"/>
  <c r="H40" i="1"/>
  <c r="G40" i="1"/>
  <c r="F40" i="1"/>
  <c r="E40" i="1"/>
  <c r="B40" i="1"/>
  <c r="A40" i="1"/>
  <c r="L39" i="1"/>
  <c r="J39" i="1"/>
  <c r="I39" i="1"/>
  <c r="I38" i="1" s="1"/>
  <c r="F39" i="1"/>
  <c r="E39" i="1"/>
  <c r="C39" i="1" s="1"/>
  <c r="C38" i="1" s="1"/>
  <c r="D39" i="1"/>
  <c r="P39" i="1" s="1"/>
  <c r="B39" i="1"/>
  <c r="A39" i="1"/>
  <c r="N38" i="1"/>
  <c r="M38" i="1"/>
  <c r="K38" i="1"/>
  <c r="J38" i="1"/>
  <c r="H38" i="1"/>
  <c r="G38" i="1"/>
  <c r="F38" i="1"/>
  <c r="E38" i="1"/>
  <c r="D38" i="1"/>
  <c r="B38" i="1"/>
  <c r="A38" i="1"/>
  <c r="L37" i="1"/>
  <c r="J37" i="1"/>
  <c r="I37" i="1" s="1"/>
  <c r="F37" i="1"/>
  <c r="E37" i="1"/>
  <c r="D37" i="1"/>
  <c r="P37" i="1" s="1"/>
  <c r="B37" i="1"/>
  <c r="A37" i="1"/>
  <c r="P36" i="1"/>
  <c r="L36" i="1"/>
  <c r="J36" i="1"/>
  <c r="I36" i="1"/>
  <c r="F36" i="1"/>
  <c r="E36" i="1"/>
  <c r="D36" i="1"/>
  <c r="C36" i="1"/>
  <c r="B36" i="1"/>
  <c r="A36" i="1"/>
  <c r="J35" i="1"/>
  <c r="I35" i="1"/>
  <c r="F35" i="1"/>
  <c r="E35" i="1"/>
  <c r="D35" i="1"/>
  <c r="C35" i="1"/>
  <c r="B35" i="1"/>
  <c r="A35" i="1"/>
  <c r="L34" i="1"/>
  <c r="J34" i="1"/>
  <c r="I34" i="1" s="1"/>
  <c r="F34" i="1"/>
  <c r="E34" i="1"/>
  <c r="B34" i="1"/>
  <c r="A34" i="1"/>
  <c r="L33" i="1"/>
  <c r="J33" i="1"/>
  <c r="I33" i="1"/>
  <c r="F33" i="1"/>
  <c r="E33" i="1"/>
  <c r="C33" i="1" s="1"/>
  <c r="D33" i="1"/>
  <c r="P33" i="1" s="1"/>
  <c r="B33" i="1"/>
  <c r="A33" i="1"/>
  <c r="L32" i="1"/>
  <c r="J32" i="1"/>
  <c r="I32" i="1" s="1"/>
  <c r="F32" i="1"/>
  <c r="E32" i="1"/>
  <c r="D32" i="1"/>
  <c r="P32" i="1" s="1"/>
  <c r="B32" i="1"/>
  <c r="A32" i="1"/>
  <c r="L31" i="1"/>
  <c r="J31" i="1"/>
  <c r="I31" i="1" s="1"/>
  <c r="F31" i="1"/>
  <c r="E31" i="1"/>
  <c r="D31" i="1"/>
  <c r="P31" i="1" s="1"/>
  <c r="B31" i="1"/>
  <c r="A31" i="1"/>
  <c r="B30" i="1"/>
  <c r="A30" i="1"/>
  <c r="L29" i="1"/>
  <c r="J29" i="1"/>
  <c r="I29" i="1" s="1"/>
  <c r="F29" i="1"/>
  <c r="E29" i="1"/>
  <c r="B29" i="1"/>
  <c r="A29" i="1"/>
  <c r="L28" i="1"/>
  <c r="J28" i="1"/>
  <c r="I28" i="1" s="1"/>
  <c r="F28" i="1"/>
  <c r="E28" i="1"/>
  <c r="B28" i="1"/>
  <c r="A28" i="1"/>
  <c r="B27" i="1"/>
  <c r="A27" i="1"/>
  <c r="L26" i="1"/>
  <c r="J26" i="1"/>
  <c r="I26" i="1" s="1"/>
  <c r="F26" i="1"/>
  <c r="E26" i="1"/>
  <c r="B26" i="1"/>
  <c r="A26" i="1"/>
  <c r="L25" i="1"/>
  <c r="J25" i="1"/>
  <c r="I25" i="1" s="1"/>
  <c r="F25" i="1"/>
  <c r="E25" i="1"/>
  <c r="B25" i="1"/>
  <c r="A25" i="1"/>
  <c r="L24" i="1"/>
  <c r="J24" i="1"/>
  <c r="I24" i="1" s="1"/>
  <c r="F24" i="1"/>
  <c r="E24" i="1"/>
  <c r="D24" i="1"/>
  <c r="P24" i="1" s="1"/>
  <c r="B24" i="1"/>
  <c r="A24" i="1"/>
  <c r="P23" i="1"/>
  <c r="L23" i="1"/>
  <c r="J23" i="1"/>
  <c r="I23" i="1"/>
  <c r="F23" i="1"/>
  <c r="E23" i="1"/>
  <c r="D23" i="1"/>
  <c r="C23" i="1"/>
  <c r="B23" i="1"/>
  <c r="A23" i="1"/>
  <c r="L22" i="1"/>
  <c r="J22" i="1"/>
  <c r="I22" i="1" s="1"/>
  <c r="F22" i="1"/>
  <c r="E22" i="1"/>
  <c r="B22" i="1"/>
  <c r="A22" i="1"/>
  <c r="L21" i="1"/>
  <c r="J21" i="1"/>
  <c r="I21" i="1" s="1"/>
  <c r="F21" i="1"/>
  <c r="E21" i="1"/>
  <c r="B21" i="1"/>
  <c r="A21" i="1"/>
  <c r="L20" i="1"/>
  <c r="J20" i="1"/>
  <c r="I20" i="1" s="1"/>
  <c r="F20" i="1"/>
  <c r="E20" i="1"/>
  <c r="D20" i="1"/>
  <c r="P20" i="1" s="1"/>
  <c r="B20" i="1"/>
  <c r="A20" i="1"/>
  <c r="L19" i="1"/>
  <c r="J19" i="1"/>
  <c r="I19" i="1" s="1"/>
  <c r="F19" i="1"/>
  <c r="E19" i="1"/>
  <c r="B19" i="1"/>
  <c r="A19" i="1"/>
  <c r="L18" i="1"/>
  <c r="J18" i="1"/>
  <c r="I18" i="1" s="1"/>
  <c r="F18" i="1"/>
  <c r="E18" i="1"/>
  <c r="B18" i="1"/>
  <c r="A18" i="1"/>
  <c r="L17" i="1"/>
  <c r="J17" i="1"/>
  <c r="I17" i="1" s="1"/>
  <c r="F17" i="1"/>
  <c r="F13" i="1" s="1"/>
  <c r="F12" i="1" s="1"/>
  <c r="F11" i="1" s="1"/>
  <c r="E17" i="1"/>
  <c r="E13" i="1" s="1"/>
  <c r="B17" i="1"/>
  <c r="A17" i="1"/>
  <c r="L16" i="1"/>
  <c r="J16" i="1"/>
  <c r="I16" i="1" s="1"/>
  <c r="F16" i="1"/>
  <c r="E16" i="1"/>
  <c r="D16" i="1"/>
  <c r="P16" i="1" s="1"/>
  <c r="B16" i="1"/>
  <c r="A16" i="1"/>
  <c r="L15" i="1"/>
  <c r="J15" i="1"/>
  <c r="I15" i="1" s="1"/>
  <c r="F15" i="1"/>
  <c r="E15" i="1"/>
  <c r="D15" i="1"/>
  <c r="P15" i="1" s="1"/>
  <c r="B15" i="1"/>
  <c r="A15" i="1"/>
  <c r="L14" i="1"/>
  <c r="L13" i="1" s="1"/>
  <c r="J14" i="1"/>
  <c r="I14" i="1" s="1"/>
  <c r="F14" i="1"/>
  <c r="E14" i="1"/>
  <c r="D14" i="1"/>
  <c r="P14" i="1" s="1"/>
  <c r="B14" i="1"/>
  <c r="A14" i="1"/>
  <c r="N13" i="1"/>
  <c r="M13" i="1"/>
  <c r="K13" i="1"/>
  <c r="K12" i="1" s="1"/>
  <c r="K11" i="1" s="1"/>
  <c r="H13" i="1"/>
  <c r="H12" i="1" s="1"/>
  <c r="H11" i="1" s="1"/>
  <c r="G13" i="1"/>
  <c r="B13" i="1"/>
  <c r="A13" i="1"/>
  <c r="M12" i="1"/>
  <c r="M11" i="1" s="1"/>
  <c r="M9" i="1"/>
  <c r="L9" i="1" s="1"/>
  <c r="G9" i="1"/>
  <c r="F9" i="1" s="1"/>
  <c r="N8" i="1"/>
  <c r="H8" i="1"/>
  <c r="H7" i="1" s="1"/>
  <c r="N7" i="1"/>
  <c r="P45" i="1" l="1"/>
  <c r="C45" i="1"/>
  <c r="P120" i="1"/>
  <c r="D119" i="1"/>
  <c r="P85" i="1"/>
  <c r="D84" i="1"/>
  <c r="P97" i="1"/>
  <c r="D96" i="1"/>
  <c r="P63" i="1"/>
  <c r="C168" i="1"/>
  <c r="P168" i="1"/>
  <c r="Q169" i="1"/>
  <c r="O15" i="1"/>
  <c r="D26" i="1"/>
  <c r="P26" i="1" s="1"/>
  <c r="D29" i="1"/>
  <c r="P29" i="1" s="1"/>
  <c r="D44" i="1"/>
  <c r="P44" i="1" s="1"/>
  <c r="C50" i="1"/>
  <c r="C52" i="1"/>
  <c r="I66" i="1"/>
  <c r="I65" i="1" s="1"/>
  <c r="J65" i="1"/>
  <c r="D121" i="1"/>
  <c r="P121" i="1" s="1"/>
  <c r="I124" i="1"/>
  <c r="I123" i="1" s="1"/>
  <c r="J123" i="1"/>
  <c r="P131" i="1"/>
  <c r="D147" i="1"/>
  <c r="P147" i="1" s="1"/>
  <c r="I162" i="1"/>
  <c r="D162" i="1"/>
  <c r="P162" i="1" s="1"/>
  <c r="I171" i="1"/>
  <c r="I169" i="1" s="1"/>
  <c r="D171" i="1"/>
  <c r="P171" i="1" s="1"/>
  <c r="P179" i="1"/>
  <c r="C179" i="1"/>
  <c r="D178" i="1"/>
  <c r="P178" i="1" s="1"/>
  <c r="D18" i="1"/>
  <c r="P18" i="1" s="1"/>
  <c r="D22" i="1"/>
  <c r="P22" i="1" s="1"/>
  <c r="D25" i="1"/>
  <c r="P25" i="1" s="1"/>
  <c r="D28" i="1"/>
  <c r="P28" i="1" s="1"/>
  <c r="C31" i="1"/>
  <c r="D34" i="1"/>
  <c r="P34" i="1" s="1"/>
  <c r="P38" i="1"/>
  <c r="D41" i="1"/>
  <c r="J42" i="1"/>
  <c r="P43" i="1"/>
  <c r="O45" i="1"/>
  <c r="D46" i="1"/>
  <c r="P46" i="1" s="1"/>
  <c r="C47" i="1"/>
  <c r="E48" i="1"/>
  <c r="J48" i="1"/>
  <c r="O61" i="1"/>
  <c r="D62" i="1"/>
  <c r="P62" i="1" s="1"/>
  <c r="J63" i="1"/>
  <c r="P64" i="1"/>
  <c r="D66" i="1"/>
  <c r="C66" i="1" s="1"/>
  <c r="I78" i="1"/>
  <c r="J77" i="1"/>
  <c r="P84" i="1"/>
  <c r="C97" i="1"/>
  <c r="C96" i="1" s="1"/>
  <c r="L98" i="1"/>
  <c r="I112" i="1"/>
  <c r="I111" i="1" s="1"/>
  <c r="J111" i="1"/>
  <c r="D112" i="1"/>
  <c r="I115" i="1"/>
  <c r="I114" i="1" s="1"/>
  <c r="J114" i="1"/>
  <c r="D116" i="1"/>
  <c r="P116" i="1" s="1"/>
  <c r="P119" i="1"/>
  <c r="D124" i="1"/>
  <c r="P129" i="1"/>
  <c r="P130" i="1"/>
  <c r="D129" i="1"/>
  <c r="J135" i="1"/>
  <c r="D136" i="1"/>
  <c r="C136" i="1" s="1"/>
  <c r="C135" i="1" s="1"/>
  <c r="D142" i="1"/>
  <c r="P142" i="1" s="1"/>
  <c r="I152" i="1"/>
  <c r="I151" i="1" s="1"/>
  <c r="D152" i="1"/>
  <c r="J151" i="1"/>
  <c r="F160" i="1"/>
  <c r="K166" i="1"/>
  <c r="E167" i="1"/>
  <c r="Q167" i="1" s="1"/>
  <c r="E170" i="1"/>
  <c r="E169" i="1" s="1"/>
  <c r="D175" i="1"/>
  <c r="K178" i="1"/>
  <c r="O31" i="1"/>
  <c r="I42" i="1"/>
  <c r="C94" i="1"/>
  <c r="P94" i="1"/>
  <c r="I97" i="1"/>
  <c r="I96" i="1" s="1"/>
  <c r="J96" i="1"/>
  <c r="C126" i="1"/>
  <c r="C125" i="1" s="1"/>
  <c r="P126" i="1"/>
  <c r="I138" i="1"/>
  <c r="I137" i="1" s="1"/>
  <c r="J137" i="1"/>
  <c r="O168" i="1"/>
  <c r="Q179" i="1"/>
  <c r="E178" i="1"/>
  <c r="J13" i="1"/>
  <c r="D19" i="1"/>
  <c r="P19" i="1" s="1"/>
  <c r="C43" i="1"/>
  <c r="O43" i="1" s="1"/>
  <c r="D49" i="1"/>
  <c r="D51" i="1"/>
  <c r="P51" i="1" s="1"/>
  <c r="E56" i="1"/>
  <c r="I60" i="1"/>
  <c r="D67" i="1"/>
  <c r="P67" i="1" s="1"/>
  <c r="L68" i="1"/>
  <c r="I80" i="1"/>
  <c r="I77" i="1" s="1"/>
  <c r="D80" i="1"/>
  <c r="P80" i="1" s="1"/>
  <c r="I83" i="1"/>
  <c r="I82" i="1" s="1"/>
  <c r="J82" i="1"/>
  <c r="D83" i="1"/>
  <c r="C83" i="1" s="1"/>
  <c r="J84" i="1"/>
  <c r="I85" i="1"/>
  <c r="I84" i="1" s="1"/>
  <c r="P96" i="1"/>
  <c r="D100" i="1"/>
  <c r="D117" i="1"/>
  <c r="P117" i="1" s="1"/>
  <c r="I120" i="1"/>
  <c r="I119" i="1" s="1"/>
  <c r="J119" i="1"/>
  <c r="D125" i="1"/>
  <c r="P125" i="1" s="1"/>
  <c r="O132" i="1"/>
  <c r="C131" i="1"/>
  <c r="O131" i="1" s="1"/>
  <c r="D138" i="1"/>
  <c r="I144" i="1"/>
  <c r="J141" i="1"/>
  <c r="F146" i="1"/>
  <c r="F145" i="1" s="1"/>
  <c r="G145" i="1"/>
  <c r="I167" i="1"/>
  <c r="I166" i="1" s="1"/>
  <c r="J166" i="1"/>
  <c r="C173" i="1"/>
  <c r="C15" i="1"/>
  <c r="D17" i="1"/>
  <c r="D21" i="1"/>
  <c r="P21" i="1" s="1"/>
  <c r="O23" i="1"/>
  <c r="O36" i="1"/>
  <c r="J40" i="1"/>
  <c r="P54" i="1"/>
  <c r="I56" i="1"/>
  <c r="I71" i="1"/>
  <c r="D78" i="1"/>
  <c r="C85" i="1"/>
  <c r="C84" i="1" s="1"/>
  <c r="E84" i="1"/>
  <c r="D95" i="1"/>
  <c r="D93" i="1" s="1"/>
  <c r="E96" i="1"/>
  <c r="P115" i="1"/>
  <c r="I118" i="1"/>
  <c r="I117" i="1" s="1"/>
  <c r="J117" i="1"/>
  <c r="C120" i="1"/>
  <c r="C119" i="1" s="1"/>
  <c r="I122" i="1"/>
  <c r="I121" i="1" s="1"/>
  <c r="J121" i="1"/>
  <c r="I126" i="1"/>
  <c r="I125" i="1" s="1"/>
  <c r="J125" i="1"/>
  <c r="P149" i="1"/>
  <c r="D148" i="1"/>
  <c r="P148" i="1" s="1"/>
  <c r="L148" i="1"/>
  <c r="Q154" i="1"/>
  <c r="L154" i="1"/>
  <c r="K157" i="1"/>
  <c r="F169" i="1"/>
  <c r="E176" i="1"/>
  <c r="K175" i="1"/>
  <c r="C64" i="1"/>
  <c r="C63" i="1" s="1"/>
  <c r="C76" i="1"/>
  <c r="E77" i="1"/>
  <c r="O79" i="1"/>
  <c r="C81" i="1"/>
  <c r="I89" i="1"/>
  <c r="I104" i="1"/>
  <c r="P109" i="1"/>
  <c r="C113" i="1"/>
  <c r="N139" i="1"/>
  <c r="C150" i="1"/>
  <c r="O150" i="1" s="1"/>
  <c r="O153" i="1"/>
  <c r="P157" i="1"/>
  <c r="I161" i="1"/>
  <c r="I164" i="1"/>
  <c r="I163" i="1" s="1"/>
  <c r="J169" i="1"/>
  <c r="C170" i="1"/>
  <c r="I172" i="1"/>
  <c r="P175" i="1"/>
  <c r="C177" i="1"/>
  <c r="O177" i="1" s="1"/>
  <c r="Q178" i="1"/>
  <c r="C180" i="1"/>
  <c r="O180" i="1" s="1"/>
  <c r="I68" i="1"/>
  <c r="I98" i="1"/>
  <c r="C110" i="1"/>
  <c r="C109" i="1" s="1"/>
  <c r="P127" i="1"/>
  <c r="Q151" i="1"/>
  <c r="I158" i="1"/>
  <c r="I157" i="1" s="1"/>
  <c r="Q160" i="1"/>
  <c r="O165" i="1"/>
  <c r="D167" i="1"/>
  <c r="D172" i="1"/>
  <c r="I176" i="1"/>
  <c r="I175" i="1" s="1"/>
  <c r="I179" i="1"/>
  <c r="I178" i="1" s="1"/>
  <c r="L175" i="1"/>
  <c r="O50" i="1"/>
  <c r="O47" i="1"/>
  <c r="O63" i="1"/>
  <c r="O52" i="1"/>
  <c r="I13" i="1"/>
  <c r="O33" i="1"/>
  <c r="O39" i="1"/>
  <c r="I48" i="1"/>
  <c r="O55" i="1"/>
  <c r="O58" i="1"/>
  <c r="O70" i="1"/>
  <c r="M7" i="1"/>
  <c r="C14" i="1"/>
  <c r="C18" i="1"/>
  <c r="O18" i="1" s="1"/>
  <c r="C22" i="1"/>
  <c r="O22" i="1" s="1"/>
  <c r="C26" i="1"/>
  <c r="O26" i="1" s="1"/>
  <c r="C29" i="1"/>
  <c r="O29" i="1" s="1"/>
  <c r="C32" i="1"/>
  <c r="O32" i="1" s="1"/>
  <c r="C37" i="1"/>
  <c r="O37" i="1" s="1"/>
  <c r="L38" i="1"/>
  <c r="C49" i="1"/>
  <c r="C53" i="1"/>
  <c r="O53" i="1" s="1"/>
  <c r="L54" i="1"/>
  <c r="O54" i="1" s="1"/>
  <c r="C59" i="1"/>
  <c r="O59" i="1" s="1"/>
  <c r="D60" i="1"/>
  <c r="L60" i="1"/>
  <c r="O64" i="1"/>
  <c r="E68" i="1"/>
  <c r="C72" i="1"/>
  <c r="O72" i="1" s="1"/>
  <c r="O74" i="1"/>
  <c r="D75" i="1"/>
  <c r="O76" i="1"/>
  <c r="O81" i="1"/>
  <c r="O113" i="1"/>
  <c r="C21" i="1"/>
  <c r="O21" i="1" s="1"/>
  <c r="C25" i="1"/>
  <c r="O25" i="1" s="1"/>
  <c r="O91" i="1"/>
  <c r="P93" i="1"/>
  <c r="O106" i="1"/>
  <c r="O110" i="1"/>
  <c r="L8" i="1"/>
  <c r="C16" i="1"/>
  <c r="O16" i="1" s="1"/>
  <c r="C20" i="1"/>
  <c r="O20" i="1" s="1"/>
  <c r="C24" i="1"/>
  <c r="O24" i="1" s="1"/>
  <c r="C34" i="1"/>
  <c r="O34" i="1" s="1"/>
  <c r="C46" i="1"/>
  <c r="O46" i="1" s="1"/>
  <c r="C51" i="1"/>
  <c r="O51" i="1" s="1"/>
  <c r="C57" i="1"/>
  <c r="J60" i="1"/>
  <c r="C62" i="1"/>
  <c r="E65" i="1"/>
  <c r="C69" i="1"/>
  <c r="D73" i="1"/>
  <c r="O88" i="1"/>
  <c r="O103" i="1"/>
  <c r="O125" i="1"/>
  <c r="O85" i="1"/>
  <c r="O97" i="1"/>
  <c r="O119" i="1"/>
  <c r="Q143" i="1"/>
  <c r="E142" i="1"/>
  <c r="L84" i="1"/>
  <c r="O84" i="1" s="1"/>
  <c r="E86" i="1"/>
  <c r="C90" i="1"/>
  <c r="J93" i="1"/>
  <c r="O94" i="1"/>
  <c r="C95" i="1"/>
  <c r="L96" i="1"/>
  <c r="O96" i="1" s="1"/>
  <c r="C102" i="1"/>
  <c r="E104" i="1"/>
  <c r="C108" i="1"/>
  <c r="L109" i="1"/>
  <c r="O109" i="1" s="1"/>
  <c r="E111" i="1"/>
  <c r="C115" i="1"/>
  <c r="O120" i="1"/>
  <c r="C122" i="1"/>
  <c r="L123" i="1"/>
  <c r="O126" i="1"/>
  <c r="I134" i="1"/>
  <c r="I133" i="1" s="1"/>
  <c r="J133" i="1"/>
  <c r="M139" i="1"/>
  <c r="L140" i="1"/>
  <c r="Q146" i="1"/>
  <c r="E145" i="1"/>
  <c r="E149" i="1"/>
  <c r="C149" i="1" s="1"/>
  <c r="C148" i="1" s="1"/>
  <c r="O148" i="1" s="1"/>
  <c r="I160" i="1"/>
  <c r="L160" i="1"/>
  <c r="P172" i="1"/>
  <c r="P134" i="1"/>
  <c r="C134" i="1"/>
  <c r="C133" i="1" s="1"/>
  <c r="O133" i="1" s="1"/>
  <c r="D141" i="1"/>
  <c r="C141" i="1" s="1"/>
  <c r="P141" i="1"/>
  <c r="Q142" i="1"/>
  <c r="L151" i="1"/>
  <c r="O159" i="1"/>
  <c r="C167" i="1"/>
  <c r="C166" i="1" s="1"/>
  <c r="P167" i="1"/>
  <c r="D166" i="1"/>
  <c r="P166" i="1" s="1"/>
  <c r="C87" i="1"/>
  <c r="E89" i="1"/>
  <c r="C92" i="1"/>
  <c r="O92" i="1" s="1"/>
  <c r="C99" i="1"/>
  <c r="E101" i="1"/>
  <c r="C105" i="1"/>
  <c r="C112" i="1"/>
  <c r="E114" i="1"/>
  <c r="C118" i="1"/>
  <c r="I143" i="1"/>
  <c r="Q145" i="1"/>
  <c r="J140" i="1"/>
  <c r="I146" i="1"/>
  <c r="I145" i="1" s="1"/>
  <c r="D146" i="1"/>
  <c r="J145" i="1"/>
  <c r="I149" i="1"/>
  <c r="I148" i="1" s="1"/>
  <c r="O128" i="1"/>
  <c r="L127" i="1"/>
  <c r="L135" i="1"/>
  <c r="C143" i="1"/>
  <c r="K142" i="1"/>
  <c r="K140" i="1"/>
  <c r="C164" i="1"/>
  <c r="C163" i="1" s="1"/>
  <c r="P164" i="1"/>
  <c r="D163" i="1"/>
  <c r="P163" i="1" s="1"/>
  <c r="O173" i="1"/>
  <c r="C128" i="1"/>
  <c r="C127" i="1" s="1"/>
  <c r="I128" i="1"/>
  <c r="I127" i="1" s="1"/>
  <c r="I136" i="1"/>
  <c r="I135" i="1" s="1"/>
  <c r="G140" i="1"/>
  <c r="L141" i="1"/>
  <c r="O141" i="1" s="1"/>
  <c r="J142" i="1"/>
  <c r="C144" i="1"/>
  <c r="O144" i="1" s="1"/>
  <c r="C147" i="1"/>
  <c r="O147" i="1" s="1"/>
  <c r="D154" i="1"/>
  <c r="P154" i="1" s="1"/>
  <c r="E157" i="1"/>
  <c r="Q157" i="1" s="1"/>
  <c r="J160" i="1"/>
  <c r="Q161" i="1"/>
  <c r="L163" i="1"/>
  <c r="O163" i="1" s="1"/>
  <c r="L166" i="1"/>
  <c r="O166" i="1" s="1"/>
  <c r="D169" i="1"/>
  <c r="P169" i="1" s="1"/>
  <c r="Q170" i="1"/>
  <c r="E172" i="1"/>
  <c r="O179" i="1"/>
  <c r="Q152" i="1"/>
  <c r="C156" i="1"/>
  <c r="C154" i="1" s="1"/>
  <c r="J157" i="1"/>
  <c r="C158" i="1"/>
  <c r="C157" i="1" s="1"/>
  <c r="G160" i="1"/>
  <c r="D161" i="1"/>
  <c r="C162" i="1"/>
  <c r="O162" i="1" s="1"/>
  <c r="E163" i="1"/>
  <c r="Q163" i="1" s="1"/>
  <c r="F164" i="1"/>
  <c r="F163" i="1" s="1"/>
  <c r="F167" i="1"/>
  <c r="F166" i="1" s="1"/>
  <c r="C171" i="1"/>
  <c r="O171" i="1" s="1"/>
  <c r="J172" i="1"/>
  <c r="C174" i="1"/>
  <c r="O174" i="1" s="1"/>
  <c r="P174" i="1"/>
  <c r="C176" i="1"/>
  <c r="C175" i="1" s="1"/>
  <c r="O175" i="1" s="1"/>
  <c r="O155" i="1"/>
  <c r="P158" i="1"/>
  <c r="O170" i="1"/>
  <c r="C130" i="1"/>
  <c r="L157" i="1"/>
  <c r="G163" i="1"/>
  <c r="G166" i="1"/>
  <c r="L172" i="1"/>
  <c r="P17" i="1" l="1"/>
  <c r="D13" i="1"/>
  <c r="P13" i="1" s="1"/>
  <c r="P152" i="1"/>
  <c r="D151" i="1"/>
  <c r="P151" i="1" s="1"/>
  <c r="P41" i="1"/>
  <c r="D40" i="1"/>
  <c r="P40" i="1" s="1"/>
  <c r="C80" i="1"/>
  <c r="O80" i="1" s="1"/>
  <c r="C41" i="1"/>
  <c r="C40" i="1" s="1"/>
  <c r="O40" i="1" s="1"/>
  <c r="C116" i="1"/>
  <c r="O116" i="1" s="1"/>
  <c r="C100" i="1"/>
  <c r="O100" i="1" s="1"/>
  <c r="P100" i="1"/>
  <c r="D98" i="1"/>
  <c r="P98" i="1" s="1"/>
  <c r="P124" i="1"/>
  <c r="D123" i="1"/>
  <c r="P123" i="1" s="1"/>
  <c r="O157" i="1"/>
  <c r="E166" i="1"/>
  <c r="Q166" i="1" s="1"/>
  <c r="O154" i="1"/>
  <c r="O156" i="1"/>
  <c r="C17" i="1"/>
  <c r="O17" i="1" s="1"/>
  <c r="C44" i="1"/>
  <c r="O44" i="1" s="1"/>
  <c r="D114" i="1"/>
  <c r="P114" i="1" s="1"/>
  <c r="P78" i="1"/>
  <c r="D77" i="1"/>
  <c r="P77" i="1" s="1"/>
  <c r="P136" i="1"/>
  <c r="D135" i="1"/>
  <c r="P135" i="1" s="1"/>
  <c r="P66" i="1"/>
  <c r="D65" i="1"/>
  <c r="P65" i="1" s="1"/>
  <c r="Q176" i="1"/>
  <c r="E175" i="1"/>
  <c r="Q175" i="1" s="1"/>
  <c r="P138" i="1"/>
  <c r="D137" i="1"/>
  <c r="P137" i="1" s="1"/>
  <c r="P83" i="1"/>
  <c r="D82" i="1"/>
  <c r="P82" i="1" s="1"/>
  <c r="C178" i="1"/>
  <c r="O178" i="1" s="1"/>
  <c r="C138" i="1"/>
  <c r="O127" i="1"/>
  <c r="I142" i="1"/>
  <c r="P95" i="1"/>
  <c r="C78" i="1"/>
  <c r="C19" i="1"/>
  <c r="O19" i="1" s="1"/>
  <c r="C28" i="1"/>
  <c r="O28" i="1" s="1"/>
  <c r="C152" i="1"/>
  <c r="C124" i="1"/>
  <c r="I141" i="1"/>
  <c r="J9" i="1"/>
  <c r="I9" i="1" s="1"/>
  <c r="P49" i="1"/>
  <c r="D48" i="1"/>
  <c r="P48" i="1" s="1"/>
  <c r="P112" i="1"/>
  <c r="D111" i="1"/>
  <c r="P111" i="1" s="1"/>
  <c r="C67" i="1"/>
  <c r="O67" i="1" s="1"/>
  <c r="D42" i="1"/>
  <c r="P42" i="1" s="1"/>
  <c r="C137" i="1"/>
  <c r="O137" i="1" s="1"/>
  <c r="O138" i="1"/>
  <c r="P161" i="1"/>
  <c r="D160" i="1"/>
  <c r="P160" i="1" s="1"/>
  <c r="C161" i="1"/>
  <c r="O136" i="1"/>
  <c r="O164" i="1"/>
  <c r="C146" i="1"/>
  <c r="P146" i="1"/>
  <c r="D145" i="1"/>
  <c r="P145" i="1" s="1"/>
  <c r="C111" i="1"/>
  <c r="O111" i="1" s="1"/>
  <c r="O112" i="1"/>
  <c r="C169" i="1"/>
  <c r="O169" i="1" s="1"/>
  <c r="O115" i="1"/>
  <c r="C114" i="1"/>
  <c r="O114" i="1" s="1"/>
  <c r="O95" i="1"/>
  <c r="C93" i="1"/>
  <c r="O93" i="1" s="1"/>
  <c r="J12" i="1"/>
  <c r="J11" i="1" s="1"/>
  <c r="P75" i="1"/>
  <c r="C75" i="1"/>
  <c r="O75" i="1" s="1"/>
  <c r="O66" i="1"/>
  <c r="C65" i="1"/>
  <c r="O65" i="1" s="1"/>
  <c r="I12" i="1"/>
  <c r="I11" i="1" s="1"/>
  <c r="C129" i="1"/>
  <c r="O129" i="1" s="1"/>
  <c r="O130" i="1"/>
  <c r="O176" i="1"/>
  <c r="F140" i="1"/>
  <c r="F139" i="1" s="1"/>
  <c r="D140" i="1"/>
  <c r="G139" i="1"/>
  <c r="G8" i="1"/>
  <c r="C172" i="1"/>
  <c r="O172" i="1" s="1"/>
  <c r="O143" i="1"/>
  <c r="C142" i="1"/>
  <c r="O142" i="1" s="1"/>
  <c r="C104" i="1"/>
  <c r="O104" i="1" s="1"/>
  <c r="O105" i="1"/>
  <c r="O167" i="1"/>
  <c r="O102" i="1"/>
  <c r="C101" i="1"/>
  <c r="O101" i="1" s="1"/>
  <c r="C68" i="1"/>
  <c r="O68" i="1" s="1"/>
  <c r="O69" i="1"/>
  <c r="C56" i="1"/>
  <c r="O56" i="1" s="1"/>
  <c r="O57" i="1"/>
  <c r="L7" i="1"/>
  <c r="C42" i="1"/>
  <c r="O42" i="1" s="1"/>
  <c r="O158" i="1"/>
  <c r="J139" i="1"/>
  <c r="I140" i="1"/>
  <c r="I139" i="1" s="1"/>
  <c r="J8" i="1"/>
  <c r="C117" i="1"/>
  <c r="O117" i="1" s="1"/>
  <c r="O118" i="1"/>
  <c r="C86" i="1"/>
  <c r="O86" i="1" s="1"/>
  <c r="O87" i="1"/>
  <c r="O134" i="1"/>
  <c r="O149" i="1"/>
  <c r="O122" i="1"/>
  <c r="C121" i="1"/>
  <c r="O121" i="1" s="1"/>
  <c r="O83" i="1"/>
  <c r="C82" i="1"/>
  <c r="O82" i="1" s="1"/>
  <c r="E12" i="1"/>
  <c r="E11" i="1" s="1"/>
  <c r="O38" i="1"/>
  <c r="L12" i="1"/>
  <c r="K139" i="1"/>
  <c r="E140" i="1"/>
  <c r="K8" i="1"/>
  <c r="K7" i="1" s="1"/>
  <c r="O135" i="1"/>
  <c r="O99" i="1"/>
  <c r="E148" i="1"/>
  <c r="Q148" i="1" s="1"/>
  <c r="Q149" i="1"/>
  <c r="L139" i="1"/>
  <c r="O108" i="1"/>
  <c r="C107" i="1"/>
  <c r="O107" i="1" s="1"/>
  <c r="O90" i="1"/>
  <c r="C89" i="1"/>
  <c r="O89" i="1" s="1"/>
  <c r="O78" i="1"/>
  <c r="C77" i="1"/>
  <c r="O77" i="1" s="1"/>
  <c r="P73" i="1"/>
  <c r="C73" i="1"/>
  <c r="O73" i="1" s="1"/>
  <c r="D71" i="1"/>
  <c r="P71" i="1" s="1"/>
  <c r="C60" i="1"/>
  <c r="O60" i="1" s="1"/>
  <c r="O62" i="1"/>
  <c r="O49" i="1"/>
  <c r="C48" i="1"/>
  <c r="O48" i="1" s="1"/>
  <c r="P60" i="1"/>
  <c r="O41" i="1"/>
  <c r="O14" i="1"/>
  <c r="C151" i="1" l="1"/>
  <c r="O151" i="1" s="1"/>
  <c r="O152" i="1"/>
  <c r="C13" i="1"/>
  <c r="D12" i="1"/>
  <c r="P12" i="1" s="1"/>
  <c r="C98" i="1"/>
  <c r="O98" i="1" s="1"/>
  <c r="C123" i="1"/>
  <c r="O123" i="1" s="1"/>
  <c r="O124" i="1"/>
  <c r="C140" i="1"/>
  <c r="D139" i="1"/>
  <c r="P139" i="1" s="1"/>
  <c r="D8" i="1"/>
  <c r="P140" i="1"/>
  <c r="C71" i="1"/>
  <c r="O71" i="1" s="1"/>
  <c r="I8" i="1"/>
  <c r="I7" i="1" s="1"/>
  <c r="J7" i="1"/>
  <c r="L11" i="1"/>
  <c r="O13" i="1"/>
  <c r="G7" i="1"/>
  <c r="F8" i="1"/>
  <c r="F7" i="1" s="1"/>
  <c r="E139" i="1"/>
  <c r="Q139" i="1" s="1"/>
  <c r="Q140" i="1"/>
  <c r="E8" i="1"/>
  <c r="O161" i="1"/>
  <c r="C160" i="1"/>
  <c r="O160" i="1" s="1"/>
  <c r="O146" i="1"/>
  <c r="C145" i="1"/>
  <c r="O145" i="1" s="1"/>
  <c r="D9" i="1" l="1"/>
  <c r="P9" i="1" s="1"/>
  <c r="C12" i="1"/>
  <c r="C11" i="1" s="1"/>
  <c r="O11" i="1" s="1"/>
  <c r="D11" i="1"/>
  <c r="P11" i="1" s="1"/>
  <c r="C8" i="1"/>
  <c r="D7" i="1"/>
  <c r="P7" i="1" s="1"/>
  <c r="P8" i="1"/>
  <c r="Q8" i="1"/>
  <c r="E7" i="1"/>
  <c r="Q7" i="1" s="1"/>
  <c r="C9" i="1"/>
  <c r="O9" i="1" s="1"/>
  <c r="C139" i="1"/>
  <c r="O139" i="1" s="1"/>
  <c r="O140" i="1"/>
  <c r="O12" i="1" l="1"/>
  <c r="C7" i="1"/>
  <c r="O7" i="1" s="1"/>
  <c r="O8" i="1"/>
</calcChain>
</file>

<file path=xl/sharedStrings.xml><?xml version="1.0" encoding="utf-8"?>
<sst xmlns="http://schemas.openxmlformats.org/spreadsheetml/2006/main" count="105" uniqueCount="37">
  <si>
    <t>(Số liệu cập nhật đến ngày 15/6/2020)</t>
  </si>
  <si>
    <t>ĐVT: triệu đồng</t>
  </si>
  <si>
    <t>TT</t>
  </si>
  <si>
    <t>Nội dung</t>
  </si>
  <si>
    <t>Trong đó</t>
  </si>
  <si>
    <t>2. KP đã giải ngân</t>
  </si>
  <si>
    <t>3.Tỷ lệ giải ngân</t>
  </si>
  <si>
    <t>Ghi chú</t>
  </si>
  <si>
    <t>a) Nguồn năm trước PB tại QĐ số 73/QĐ-UBND ngày 9/1/2020</t>
  </si>
  <si>
    <t>b) Nguồn bổ sung trong năm</t>
  </si>
  <si>
    <t>Cộng</t>
  </si>
  <si>
    <t>NSTW</t>
  </si>
  <si>
    <t>NST</t>
  </si>
  <si>
    <t>TỔNG CỘNG</t>
  </si>
  <si>
    <t>Vốn đầu tư phát triển</t>
  </si>
  <si>
    <t>Vốn sự nghiệp</t>
  </si>
  <si>
    <t>Trong đó:</t>
  </si>
  <si>
    <t>A</t>
  </si>
  <si>
    <t>Các đơn vị cấp tỉnh</t>
  </si>
  <si>
    <t>I</t>
  </si>
  <si>
    <t>B</t>
  </si>
  <si>
    <t>-</t>
  </si>
  <si>
    <t>Huyện Kỳ Anh</t>
  </si>
  <si>
    <t>Thị xã Kỳ Anh</t>
  </si>
  <si>
    <t>Huyện Cẩm Xuyên</t>
  </si>
  <si>
    <t>Thành phố Hà Tĩnh</t>
  </si>
  <si>
    <t>Huyện Thạch Hà</t>
  </si>
  <si>
    <t>Huyện Can Lộc</t>
  </si>
  <si>
    <t>Huyện Đức Thọ</t>
  </si>
  <si>
    <t>Huyện Nghi Xuân</t>
  </si>
  <si>
    <t>Huyện Hương Sơn</t>
  </si>
  <si>
    <t>Huyện Hương Khê</t>
  </si>
  <si>
    <t>Thị xã Hồng Lĩnh</t>
  </si>
  <si>
    <t>Huyện Vũ Quang</t>
  </si>
  <si>
    <t>Huyện Lộc Hà</t>
  </si>
  <si>
    <t>1. Tổng nguồn vốn đã phân bổ</t>
  </si>
  <si>
    <t>BIỂU 7: TỔNG HỢP GIẢI NGÂN NGUỒN VỐN THỰC HIỆN CHƯƠNG TRÌNH MTQG XÂY DỰNG NÔNG THÔN MỚI NĂM 2020</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</si>
</sst>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2"/>
      <color theme="1"/>
      <name val="Times New Roman"/>
      <family val="1"/>
    </font>
    <font>
      <b/>
      <sz val="12"/>
      <color theme="1"/>
      <name val="Times New Roman"/>
      <family val="1"/>
    </font>
    <font>
      <i/>
      <sz val="12"/>
      <color theme="1"/>
      <name val="Times New Roman"/>
      <family val="1"/>
    </font>
    <font>
      <i/>
      <sz val="10"/>
      <color theme="1"/>
      <name val="Times New Roman"/>
      <family val="1"/>
    </font>
    <font>
      <sz val="10"/>
      <color theme="1"/>
      <name val="Times New Roman"/>
      <family val="1"/>
    </font>
    <font>
      <b/>
      <sz val="10"/>
      <color theme="1"/>
      <name val="Times New Roman"/>
      <family val="1"/>
    </font>
  </fonts>
  <fills count="3">
    <fill>
      <patternFill patternType="none"/>
    </fill>
    <fill>
      <patternFill patternType="gray125"/>
    </fill>
    <fill>
      <patternFill patternType="solid">
        <fgColor theme="4" tint="0.79998168889431442"/>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hair">
        <color auto="1"/>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s>
  <cellStyleXfs count="1">
    <xf numFmtId="0" fontId="0" fillId="0" borderId="0"/>
  </cellStyleXfs>
  <cellXfs count="63">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5" fillId="0" borderId="0" xfId="0" applyFont="1" applyAlignment="1">
      <alignment horizontal="center" vertical="center"/>
    </xf>
    <xf numFmtId="0" fontId="5" fillId="0" borderId="0" xfId="0" applyFont="1" applyAlignment="1">
      <alignment vertical="center"/>
    </xf>
    <xf numFmtId="3" fontId="5" fillId="0" borderId="1" xfId="0" applyNumberFormat="1" applyFont="1" applyBorder="1" applyAlignment="1">
      <alignment horizontal="center" vertical="center"/>
    </xf>
    <xf numFmtId="9" fontId="5" fillId="0" borderId="1" xfId="0" applyNumberFormat="1"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3" fontId="6" fillId="0" borderId="2" xfId="0" applyNumberFormat="1" applyFont="1" applyBorder="1" applyAlignment="1">
      <alignment horizontal="right" vertical="center"/>
    </xf>
    <xf numFmtId="9" fontId="6" fillId="0" borderId="3" xfId="0" applyNumberFormat="1" applyFont="1" applyBorder="1" applyAlignment="1">
      <alignment horizontal="right" vertical="center"/>
    </xf>
    <xf numFmtId="0" fontId="6" fillId="0" borderId="0" xfId="0" applyFont="1" applyAlignment="1">
      <alignment horizontal="center" vertical="center"/>
    </xf>
    <xf numFmtId="0" fontId="6" fillId="0" borderId="0" xfId="0" applyFont="1" applyAlignment="1">
      <alignment vertical="center"/>
    </xf>
    <xf numFmtId="0" fontId="5" fillId="0" borderId="4" xfId="0" applyFont="1" applyBorder="1" applyAlignment="1">
      <alignment horizontal="center" vertical="center"/>
    </xf>
    <xf numFmtId="0" fontId="5" fillId="0" borderId="4" xfId="0" applyFont="1" applyBorder="1" applyAlignment="1">
      <alignment horizontal="left" vertical="center" wrapText="1"/>
    </xf>
    <xf numFmtId="3" fontId="5" fillId="0" borderId="4" xfId="0" applyNumberFormat="1" applyFont="1" applyBorder="1" applyAlignment="1">
      <alignment horizontal="right" vertical="center"/>
    </xf>
    <xf numFmtId="9" fontId="5" fillId="0" borderId="4" xfId="0" applyNumberFormat="1" applyFont="1" applyBorder="1" applyAlignment="1">
      <alignment horizontal="right" vertical="center"/>
    </xf>
    <xf numFmtId="0" fontId="5" fillId="0" borderId="5" xfId="0" applyFont="1" applyBorder="1" applyAlignment="1">
      <alignment horizontal="center" vertical="center"/>
    </xf>
    <xf numFmtId="0" fontId="5" fillId="0" borderId="5" xfId="0" applyFont="1" applyBorder="1" applyAlignment="1">
      <alignment horizontal="left" vertical="center" wrapText="1"/>
    </xf>
    <xf numFmtId="3" fontId="5" fillId="0" borderId="5" xfId="0" applyNumberFormat="1" applyFont="1" applyBorder="1" applyAlignment="1">
      <alignment horizontal="right" vertical="center"/>
    </xf>
    <xf numFmtId="9" fontId="5" fillId="0" borderId="5" xfId="0" applyNumberFormat="1" applyFont="1" applyBorder="1" applyAlignment="1">
      <alignment horizontal="right" vertical="center"/>
    </xf>
    <xf numFmtId="0" fontId="4" fillId="0" borderId="5" xfId="0" applyFont="1" applyBorder="1" applyAlignment="1">
      <alignment horizontal="center" vertical="center"/>
    </xf>
    <xf numFmtId="0" fontId="4" fillId="0" borderId="5" xfId="0" applyFont="1" applyBorder="1" applyAlignment="1">
      <alignment horizontal="left" vertical="center" wrapText="1"/>
    </xf>
    <xf numFmtId="3" fontId="4" fillId="0" borderId="5" xfId="0" applyNumberFormat="1" applyFont="1" applyBorder="1" applyAlignment="1">
      <alignment horizontal="right" vertical="center"/>
    </xf>
    <xf numFmtId="9" fontId="4" fillId="0" borderId="5" xfId="0" applyNumberFormat="1" applyFont="1" applyBorder="1" applyAlignment="1">
      <alignment horizontal="right" vertical="center"/>
    </xf>
    <xf numFmtId="0" fontId="6" fillId="2" borderId="5" xfId="0" applyFont="1" applyFill="1" applyBorder="1" applyAlignment="1">
      <alignment horizontal="center" vertical="center"/>
    </xf>
    <xf numFmtId="0" fontId="6" fillId="2" borderId="5" xfId="0" applyFont="1" applyFill="1" applyBorder="1" applyAlignment="1">
      <alignment horizontal="left" vertical="center" wrapText="1"/>
    </xf>
    <xf numFmtId="3" fontId="6" fillId="2" borderId="5" xfId="0" applyNumberFormat="1" applyFont="1" applyFill="1" applyBorder="1" applyAlignment="1">
      <alignment horizontal="right" vertical="center"/>
    </xf>
    <xf numFmtId="9" fontId="6" fillId="2" borderId="5" xfId="0" applyNumberFormat="1" applyFont="1" applyFill="1" applyBorder="1" applyAlignment="1">
      <alignment horizontal="right" vertical="center"/>
    </xf>
    <xf numFmtId="0" fontId="6" fillId="2" borderId="5" xfId="0" applyFont="1" applyFill="1" applyBorder="1" applyAlignment="1">
      <alignment vertical="center"/>
    </xf>
    <xf numFmtId="0" fontId="6" fillId="2" borderId="0" xfId="0" applyFont="1" applyFill="1" applyAlignment="1">
      <alignment vertical="center"/>
    </xf>
    <xf numFmtId="0" fontId="6" fillId="0" borderId="5" xfId="0" applyFont="1" applyBorder="1" applyAlignment="1">
      <alignment horizontal="center" vertical="center"/>
    </xf>
    <xf numFmtId="0" fontId="6" fillId="0" borderId="5" xfId="0" applyFont="1" applyBorder="1" applyAlignment="1">
      <alignment horizontal="left" vertical="center" wrapText="1"/>
    </xf>
    <xf numFmtId="3" fontId="6" fillId="0" borderId="5" xfId="0" applyNumberFormat="1" applyFont="1" applyBorder="1" applyAlignment="1">
      <alignment horizontal="right" vertical="center"/>
    </xf>
    <xf numFmtId="9" fontId="6" fillId="0" borderId="5" xfId="0" applyNumberFormat="1" applyFont="1" applyBorder="1" applyAlignment="1">
      <alignment horizontal="right" vertical="center"/>
    </xf>
    <xf numFmtId="0" fontId="6" fillId="0" borderId="5" xfId="0" applyFont="1" applyBorder="1" applyAlignment="1">
      <alignment vertical="center"/>
    </xf>
    <xf numFmtId="0" fontId="5" fillId="0" borderId="5" xfId="0" applyFont="1" applyBorder="1" applyAlignment="1">
      <alignment vertical="center" wrapText="1"/>
    </xf>
    <xf numFmtId="0" fontId="5" fillId="0" borderId="5" xfId="0" applyFont="1" applyBorder="1" applyAlignment="1">
      <alignment vertical="center"/>
    </xf>
    <xf numFmtId="0" fontId="6" fillId="2" borderId="5" xfId="0" applyFont="1" applyFill="1" applyBorder="1" applyAlignment="1">
      <alignment vertical="center" wrapText="1"/>
    </xf>
    <xf numFmtId="0" fontId="5" fillId="0" borderId="6" xfId="0" applyFont="1" applyBorder="1" applyAlignment="1">
      <alignment horizontal="center" vertical="center"/>
    </xf>
    <xf numFmtId="0" fontId="5" fillId="0" borderId="6" xfId="0" applyFont="1" applyBorder="1" applyAlignment="1">
      <alignment vertical="center" wrapText="1"/>
    </xf>
    <xf numFmtId="3" fontId="5" fillId="0" borderId="6" xfId="0" applyNumberFormat="1" applyFont="1" applyBorder="1" applyAlignment="1">
      <alignment horizontal="right" vertical="center"/>
    </xf>
    <xf numFmtId="9" fontId="5" fillId="0" borderId="6" xfId="0" applyNumberFormat="1" applyFont="1" applyBorder="1" applyAlignment="1">
      <alignment horizontal="right" vertical="center"/>
    </xf>
    <xf numFmtId="0" fontId="5" fillId="0" borderId="6" xfId="0" applyFont="1" applyBorder="1" applyAlignment="1">
      <alignment vertical="center"/>
    </xf>
    <xf numFmtId="0" fontId="5" fillId="0" borderId="0" xfId="0" applyFont="1" applyAlignment="1">
      <alignment vertical="center" wrapText="1"/>
    </xf>
    <xf numFmtId="3" fontId="5" fillId="0" borderId="0" xfId="0" applyNumberFormat="1" applyFont="1" applyAlignment="1">
      <alignment vertical="center"/>
    </xf>
    <xf numFmtId="9" fontId="5" fillId="0" borderId="0" xfId="0" applyNumberFormat="1" applyFont="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3" fontId="3" fillId="0" borderId="0" xfId="0" applyNumberFormat="1" applyFont="1" applyAlignment="1">
      <alignment vertical="center"/>
    </xf>
    <xf numFmtId="9" fontId="3" fillId="0" borderId="0" xfId="0" applyNumberFormat="1" applyFont="1" applyAlignment="1">
      <alignment vertical="center"/>
    </xf>
    <xf numFmtId="0" fontId="3" fillId="0" borderId="0" xfId="0" applyFont="1" applyAlignment="1">
      <alignment vertical="center"/>
    </xf>
    <xf numFmtId="3" fontId="5"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9" fontId="3" fillId="0" borderId="0" xfId="0" applyNumberFormat="1" applyFont="1" applyAlignment="1">
      <alignment horizontal="righ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9" fontId="5" fillId="0" borderId="1"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ng%20Quan-HX/QUAN%20NSHX/TAI%20LIEU%20NONG%20THON%20MOI/TL%20QUAN/NAM%202020/Phan%20bo%20von%20NTM%20nam%202020/Tong%20hop%20phan%20bo%20von%20NTM%20nam%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 hop"/>
      <sheetName val="Chi tiet"/>
      <sheetName val="Giai ngan"/>
    </sheetNames>
    <sheetDataSet>
      <sheetData sheetId="0">
        <row r="135">
          <cell r="G135">
            <v>39948</v>
          </cell>
          <cell r="H135">
            <v>10935</v>
          </cell>
          <cell r="J135">
            <v>3000</v>
          </cell>
          <cell r="P135">
            <v>13880</v>
          </cell>
        </row>
        <row r="152">
          <cell r="G152">
            <v>27238</v>
          </cell>
          <cell r="H152">
            <v>2788</v>
          </cell>
          <cell r="J152">
            <v>1000</v>
          </cell>
          <cell r="M152">
            <v>3840</v>
          </cell>
        </row>
        <row r="164">
          <cell r="G164">
            <v>45212</v>
          </cell>
          <cell r="H164">
            <v>10662</v>
          </cell>
          <cell r="J164">
            <v>7000</v>
          </cell>
          <cell r="P164">
            <v>20940</v>
          </cell>
        </row>
        <row r="185">
          <cell r="G185">
            <v>8139</v>
          </cell>
          <cell r="H185">
            <v>3701</v>
          </cell>
          <cell r="J185">
            <v>6500</v>
          </cell>
        </row>
        <row r="201">
          <cell r="G201">
            <v>80623</v>
          </cell>
          <cell r="H201">
            <v>11196</v>
          </cell>
          <cell r="J201">
            <v>8000</v>
          </cell>
          <cell r="P201">
            <v>4320</v>
          </cell>
        </row>
        <row r="224">
          <cell r="G224">
            <v>65621</v>
          </cell>
          <cell r="H224">
            <v>5823</v>
          </cell>
          <cell r="J224">
            <v>13500</v>
          </cell>
          <cell r="P224">
            <v>7600</v>
          </cell>
        </row>
        <row r="244">
          <cell r="G244">
            <v>36087</v>
          </cell>
          <cell r="H244">
            <v>11546</v>
          </cell>
          <cell r="J244">
            <v>5000</v>
          </cell>
          <cell r="M244">
            <v>2800</v>
          </cell>
        </row>
        <row r="266">
          <cell r="G266">
            <v>29860</v>
          </cell>
          <cell r="H266">
            <v>6699</v>
          </cell>
          <cell r="J266">
            <v>1500</v>
          </cell>
          <cell r="M266">
            <v>1600</v>
          </cell>
        </row>
        <row r="283">
          <cell r="G283">
            <v>47038</v>
          </cell>
          <cell r="H283">
            <v>12228</v>
          </cell>
          <cell r="J283">
            <v>7500</v>
          </cell>
          <cell r="M283">
            <v>7040</v>
          </cell>
        </row>
        <row r="305">
          <cell r="G305">
            <v>45371</v>
          </cell>
          <cell r="H305">
            <v>12131</v>
          </cell>
          <cell r="J305">
            <v>2500</v>
          </cell>
          <cell r="P305">
            <v>3360</v>
          </cell>
        </row>
        <row r="325">
          <cell r="G325">
            <v>1406</v>
          </cell>
          <cell r="H325">
            <v>860</v>
          </cell>
        </row>
        <row r="331">
          <cell r="G331">
            <v>29385</v>
          </cell>
          <cell r="H331">
            <v>4068</v>
          </cell>
          <cell r="J331">
            <v>1000</v>
          </cell>
          <cell r="P331">
            <v>1840</v>
          </cell>
        </row>
        <row r="347">
          <cell r="G347">
            <v>31683</v>
          </cell>
          <cell r="H347">
            <v>5098</v>
          </cell>
          <cell r="J347">
            <v>5000</v>
          </cell>
          <cell r="P347">
            <v>15160</v>
          </cell>
        </row>
      </sheetData>
      <sheetData sheetId="1">
        <row r="8">
          <cell r="A8">
            <v>1</v>
          </cell>
          <cell r="B8" t="str">
            <v>Văn phòng ĐP Chương trình NTM tỉnh</v>
          </cell>
        </row>
        <row r="9">
          <cell r="A9" t="str">
            <v>-</v>
          </cell>
          <cell r="B9" t="str">
            <v>Đào tạo, tập huấn Chương trình OCOP 2020</v>
          </cell>
          <cell r="E9">
            <v>1000</v>
          </cell>
        </row>
        <row r="10">
          <cell r="A10" t="str">
            <v>-</v>
          </cell>
          <cell r="B10" t="str">
            <v>Tổ chức các hoạt động chuyên đề về Chương trình OCOP (tổ chức các cuộc thi, kết nối các đối tác...)</v>
          </cell>
          <cell r="E10">
            <v>500</v>
          </cell>
        </row>
        <row r="11">
          <cell r="A11" t="str">
            <v>-</v>
          </cell>
          <cell r="B11" t="str">
            <v xml:space="preserve">In ấn, phát hành Bộ nhận diện thương hiệu Chương trình OCOP </v>
          </cell>
          <cell r="E11">
            <v>300</v>
          </cell>
        </row>
        <row r="12">
          <cell r="A12" t="str">
            <v>-</v>
          </cell>
          <cell r="B12" t="str">
            <v>Công tác tuyên truyền</v>
          </cell>
          <cell r="E12">
            <v>500</v>
          </cell>
        </row>
        <row r="13">
          <cell r="A13" t="str">
            <v>-</v>
          </cell>
          <cell r="B13" t="str">
            <v>Hỗ trợ xây dựng điểm trưng bày bán sản phẩm OCOP tại các điểm, khu du lịch</v>
          </cell>
          <cell r="E13">
            <v>500</v>
          </cell>
        </row>
        <row r="14">
          <cell r="A14" t="str">
            <v>-</v>
          </cell>
          <cell r="B14" t="str">
            <v>Xây dựng Đề án phát triển sản phẩm OCOP và chính sách thực hiện giai đoạn 2021-2025</v>
          </cell>
          <cell r="E14">
            <v>350</v>
          </cell>
        </row>
        <row r="15">
          <cell r="A15" t="str">
            <v>-</v>
          </cell>
          <cell r="B15" t="str">
            <v xml:space="preserve">Hoàn thiện hệ thống phần mềm quản lý dữ liệu OCOP và vận hành hoạt động </v>
          </cell>
          <cell r="E15">
            <v>500</v>
          </cell>
        </row>
        <row r="16">
          <cell r="A16" t="str">
            <v>-</v>
          </cell>
          <cell r="B16" t="str">
            <v>Kiểm soát quy trình sản xuất, quản lý chất lượng sản phẩm OCOP; Tổ chức đánh giá, phân hạng và chứng nhận sản phẩm OCOP</v>
          </cell>
          <cell r="E16">
            <v>1000</v>
          </cell>
        </row>
        <row r="17">
          <cell r="A17" t="str">
            <v>-</v>
          </cell>
          <cell r="B17" t="str">
            <v>Xây dựng quy chế quản lý truy xuất nguồn gốc</v>
          </cell>
          <cell r="E17">
            <v>200</v>
          </cell>
        </row>
        <row r="18">
          <cell r="A18" t="str">
            <v>-</v>
          </cell>
          <cell r="B18" t="str">
            <v>Xúc tiến thương mại sản phẩm OCOP (kết nối các đối tác, tham gia các hội chợ trưng bày, bán sản phẩm,…)</v>
          </cell>
          <cell r="E18">
            <v>500</v>
          </cell>
        </row>
        <row r="19">
          <cell r="A19" t="str">
            <v>-</v>
          </cell>
          <cell r="B19" t="str">
            <v>Nâng cấp, hoàn thiện mô hình giới thiệu sản phẩm OCOP Hà Tĩnh tại Cửa Lò (mô hình theo chỉ đạo của Trung ương)</v>
          </cell>
          <cell r="E19">
            <v>250</v>
          </cell>
        </row>
        <row r="20">
          <cell r="A20" t="str">
            <v>-</v>
          </cell>
          <cell r="B20" t="str">
            <v>Xây dựng tour tuyến liên huyện</v>
          </cell>
          <cell r="E20">
            <v>500</v>
          </cell>
        </row>
        <row r="21">
          <cell r="A21" t="str">
            <v>-</v>
          </cell>
          <cell r="B21" t="str">
            <v>Xây dựng mô hình Hội quán Cam, Hội quán nước mắm, Hội quán nhung hươu, Hội quán dưa lưới, Hội quán các loại dưa…</v>
          </cell>
          <cell r="E21">
            <v>750</v>
          </cell>
        </row>
        <row r="22">
          <cell r="A22" t="str">
            <v>-</v>
          </cell>
          <cell r="B22" t="str">
            <v>Nâng cao năng lực giám sát thực hiện Chương trình NTM</v>
          </cell>
        </row>
        <row r="23">
          <cell r="A23" t="str">
            <v>+</v>
          </cell>
          <cell r="B23" t="str">
            <v>Tập huấn khu dân cư mẫu, vườn mẫu, XD xã NTM kiểu mẫu; cơ chế chính sách, ứng xử văn hoá nông thôn mới</v>
          </cell>
          <cell r="E23">
            <v>500</v>
          </cell>
        </row>
        <row r="24">
          <cell r="A24" t="str">
            <v>+</v>
          </cell>
          <cell r="B24" t="str">
            <v>Kinh phí thực hiện theo chuyên đề chuyên sâu tại cơ sở đối với các xã khó khăn, xã có tiêu chí thấp, xã đăng ký đạt chuẩn trong năm, xã đăng ký đạt chuẩn nông thôn mới nâng cao, kiểu mẫu…</v>
          </cell>
          <cell r="E24">
            <v>300</v>
          </cell>
        </row>
        <row r="25">
          <cell r="A25" t="str">
            <v>-</v>
          </cell>
          <cell r="B25" t="str">
            <v>Truyền thông về xây dựng nông thôn mới</v>
          </cell>
        </row>
        <row r="26">
          <cell r="A26" t="str">
            <v>+</v>
          </cell>
          <cell r="B26" t="str">
            <v xml:space="preserve">Kinh phí tổ chức Hội thi Khu dân cư nông thôn mới kiểu mẫu, vườn mẫu lần thứ 2 </v>
          </cell>
          <cell r="E26">
            <v>1500</v>
          </cell>
        </row>
        <row r="27">
          <cell r="A27" t="str">
            <v>+</v>
          </cell>
          <cell r="B27" t="str">
            <v>Hoạt động của trang Web nông thôn mới (hosting; nhuận bút, nhuận ảnh, quản trị....), cổng thông tin điện tử tư vấn chính sách, vay vốn,…</v>
          </cell>
          <cell r="E27">
            <v>480</v>
          </cell>
        </row>
        <row r="28">
          <cell r="A28" t="str">
            <v>+</v>
          </cell>
          <cell r="B28" t="str">
            <v>In ấn các loại sổ tay hướng dẫn (tài liệu của Trung ương và của tỉnh)</v>
          </cell>
          <cell r="E28">
            <v>200</v>
          </cell>
        </row>
        <row r="29">
          <cell r="A29" t="str">
            <v>+</v>
          </cell>
          <cell r="B29" t="str">
            <v>Các hoạt động truyền thông khác về xây dựng NTM</v>
          </cell>
          <cell r="E29">
            <v>200</v>
          </cell>
        </row>
        <row r="30">
          <cell r="A30" t="str">
            <v>+</v>
          </cell>
          <cell r="B30" t="str">
            <v>Tuyên truyền công tác xây dựng nông thôn mới của tỉnh trên Tạp chí Doanh nghiệp và Trang trại Việt Nam</v>
          </cell>
          <cell r="E30">
            <v>50</v>
          </cell>
        </row>
        <row r="31">
          <cell r="A31" t="str">
            <v>-</v>
          </cell>
          <cell r="B31" t="str">
            <v>Hoạt động quản lý, chỉ đạo, kiểm tra, giám sát cấp tỉnh</v>
          </cell>
          <cell r="E31">
            <v>3840</v>
          </cell>
        </row>
        <row r="32">
          <cell r="A32" t="str">
            <v>-</v>
          </cell>
          <cell r="B32" t="str">
            <v>Xây dựng đề án tỉnh NTM</v>
          </cell>
          <cell r="E32">
            <v>1830</v>
          </cell>
        </row>
        <row r="33">
          <cell r="A33">
            <v>2</v>
          </cell>
          <cell r="B33" t="str">
            <v>Trung tâm Khuyến nông tỉnh</v>
          </cell>
        </row>
        <row r="34">
          <cell r="A34" t="str">
            <v>-</v>
          </cell>
          <cell r="B34" t="str">
            <v>Xây dựng MH sản xuất lúa theo tiêu chuẩn hữu cơ (đạt chuẩn chứng nhận) vụ Hè Thu năm 2020</v>
          </cell>
          <cell r="H34">
            <v>600</v>
          </cell>
        </row>
        <row r="35">
          <cell r="A35">
            <v>3</v>
          </cell>
          <cell r="B35" t="str">
            <v>Chi cục QLCL nông lâm thủy sản</v>
          </cell>
        </row>
        <row r="36">
          <cell r="A36" t="str">
            <v>-</v>
          </cell>
          <cell r="B36" t="str">
            <v>Hỗ trợ thực hiện quảng bá, xúc tiến thị trường, kết nối cung - cầu tiêu thụ sản phẩm nông lâm thủy sản và xây dựng các mô hình phát triển sản xuất liên kết theo chuỗi giá trị (quy mô liên huyện) gắn với chương trình OCOP năm 2020</v>
          </cell>
          <cell r="H36">
            <v>500</v>
          </cell>
        </row>
        <row r="37">
          <cell r="A37">
            <v>4</v>
          </cell>
          <cell r="B37" t="str">
            <v>Chi cục Phát triển nông thôn</v>
          </cell>
        </row>
        <row r="38">
          <cell r="A38" t="str">
            <v>-</v>
          </cell>
          <cell r="B38" t="str">
            <v>Hỗ trợ thông tin truyền truyền ngành nghề, làng nghề nông thôn, tập huấn, bồi dưỡng nguồn nhân lực, điều tra, …</v>
          </cell>
          <cell r="H38">
            <v>600</v>
          </cell>
        </row>
        <row r="39">
          <cell r="A39" t="str">
            <v>-</v>
          </cell>
          <cell r="B39" t="str">
            <v>Hỗ trợ đào tạo, tập huấn, bồi dưỡng cho Hợp tác xã nông nghiệp</v>
          </cell>
          <cell r="H39">
            <v>400</v>
          </cell>
        </row>
        <row r="40">
          <cell r="A40" t="str">
            <v>-</v>
          </cell>
          <cell r="B40" t="str">
            <v>Hỗ trợ tuyên truyền phát triển kinh tế tập thể, hợp tác xã, trang trại trong nông nghiệp</v>
          </cell>
          <cell r="H40">
            <v>100</v>
          </cell>
        </row>
        <row r="41">
          <cell r="A41" t="str">
            <v>-</v>
          </cell>
          <cell r="B41" t="str">
            <v>Điều tra, đánh giá, phân loại HTX trong lĩnh vực nông nghiệp</v>
          </cell>
          <cell r="H41">
            <v>100</v>
          </cell>
        </row>
        <row r="42">
          <cell r="A42" t="str">
            <v>-</v>
          </cell>
          <cell r="B42" t="str">
            <v>Kinh phí hướng dẫn, hỗ trợ phát triển sản phẩm Chương trình OCOP</v>
          </cell>
          <cell r="H42">
            <v>350</v>
          </cell>
        </row>
        <row r="43">
          <cell r="A43">
            <v>5</v>
          </cell>
          <cell r="B43" t="str">
            <v xml:space="preserve">Liên minh HTX </v>
          </cell>
        </row>
        <row r="44">
          <cell r="A44" t="str">
            <v>-</v>
          </cell>
          <cell r="B44" t="str">
            <v>Hỗ trợ bồi dưỡng nguồn nhân lực phát triển hợp tác xã giai đoạn 2015-2020 thực hiện theo Quyết định số 2261/QĐ-TTg ngày 15/12/2014 của TTCP</v>
          </cell>
          <cell r="H44">
            <v>950</v>
          </cell>
        </row>
        <row r="45">
          <cell r="A45" t="str">
            <v>-</v>
          </cell>
          <cell r="B45" t="str">
            <v>Hợp tác xã Tân Tiến Phát, xã Cẩm Vịnh, huyện Cẩm Xuyên</v>
          </cell>
          <cell r="H45">
            <v>150</v>
          </cell>
        </row>
        <row r="46">
          <cell r="A46" t="str">
            <v>-</v>
          </cell>
          <cell r="B46" t="str">
            <v>Hợp tác xã Thương mại dịch vụ chế biến nông sản Hạnh Cường, xã Thạch Bình, TP Hà Tĩnh</v>
          </cell>
          <cell r="H46">
            <v>150</v>
          </cell>
        </row>
        <row r="47">
          <cell r="A47" t="str">
            <v>-</v>
          </cell>
          <cell r="B47" t="str">
            <v>Hợp tác môi trường Cẩm Thành, xã Cẩm Thành, huyện Cẩm Xuyên</v>
          </cell>
          <cell r="H47">
            <v>150</v>
          </cell>
        </row>
        <row r="48">
          <cell r="A48" t="str">
            <v>-</v>
          </cell>
          <cell r="B48" t="str">
            <v>Hợp tác xã môi trường và dịch vụ tổng hợp Đức Liên, xã Đức Liên, huyện Vũ Quang</v>
          </cell>
          <cell r="H48">
            <v>150</v>
          </cell>
        </row>
        <row r="49">
          <cell r="A49">
            <v>6</v>
          </cell>
          <cell r="B49" t="str">
            <v>Các Hợp tác xã</v>
          </cell>
        </row>
        <row r="50">
          <cell r="A50" t="str">
            <v>-</v>
          </cell>
          <cell r="B50" t="str">
            <v>Tiếp tục thực hiện hỗ trợ năm 2020 cho 04 HTX đã thực hiện từ năm 2018 theo Quyết định số 1853/QĐ-UBND ngày 20/6/2018 của UBND tỉnh</v>
          </cell>
          <cell r="H50">
            <v>140</v>
          </cell>
        </row>
        <row r="51">
          <cell r="A51">
            <v>7</v>
          </cell>
          <cell r="B51" t="str">
            <v>Sở Công thương</v>
          </cell>
        </row>
        <row r="52">
          <cell r="A52" t="str">
            <v>-</v>
          </cell>
          <cell r="B52" t="str">
            <v>Kinh phí hướng dẫn, hỗ trợ phát triển sản phẩm Chương trình OCOP</v>
          </cell>
          <cell r="H52">
            <v>100</v>
          </cell>
        </row>
        <row r="53">
          <cell r="A53" t="str">
            <v>-</v>
          </cell>
          <cell r="B53" t="str">
            <v>Công tác xúc tiến thương mại (kết nối các đối tác, tham gia các hội chợ trưng bày, bán sản phẩm, xây dựng gian hàng quảng bá sản phẩm…)</v>
          </cell>
          <cell r="H53">
            <v>300</v>
          </cell>
        </row>
        <row r="54">
          <cell r="A54" t="str">
            <v>-</v>
          </cell>
          <cell r="B54" t="str">
            <v>Xây dựng đề án tỉnh NTM</v>
          </cell>
          <cell r="E54">
            <v>90</v>
          </cell>
        </row>
        <row r="55">
          <cell r="A55">
            <v>8</v>
          </cell>
          <cell r="B55" t="str">
            <v>Sở Khoa học và Công nghệ</v>
          </cell>
        </row>
        <row r="56">
          <cell r="A56" t="str">
            <v>-</v>
          </cell>
          <cell r="B56" t="str">
            <v>Kinh phí hướng dẫn, hỗ trợ phát triển sản phẩm Chương trình OCOP</v>
          </cell>
          <cell r="H56">
            <v>100</v>
          </cell>
        </row>
        <row r="57">
          <cell r="A57" t="str">
            <v>-</v>
          </cell>
          <cell r="B57" t="str">
            <v>Xây dựng đề án tỉnh NTM</v>
          </cell>
          <cell r="E57">
            <v>20</v>
          </cell>
        </row>
        <row r="58">
          <cell r="A58">
            <v>9</v>
          </cell>
          <cell r="B58" t="str">
            <v>Trung tâm Nghiên cứu phát triển nấm và tài nguyên sinh vật (Sở Khoa học và Công nghệ)</v>
          </cell>
        </row>
        <row r="59">
          <cell r="A59" t="str">
            <v>-</v>
          </cell>
          <cell r="B59" t="str">
            <v>Đào tạo, tập huấn nâng cao nhận thức, kỹ thuật và chế biến nấm, mở rộng thị trường nấm ăn và nấm dược liệu</v>
          </cell>
          <cell r="H59">
            <v>100</v>
          </cell>
        </row>
        <row r="60">
          <cell r="A60">
            <v>10</v>
          </cell>
          <cell r="B60" t="str">
            <v>Trung tâm Ứng dụng Tiến bộ KHCN tỉnh</v>
          </cell>
        </row>
        <row r="61">
          <cell r="A61" t="str">
            <v>-</v>
          </cell>
          <cell r="B61" t="str">
            <v>Hướng dẫn triển khai diện rộng tất cả các xã thực hiện phân loại, xử lý nước thải, rác thải</v>
          </cell>
          <cell r="H61">
            <v>300</v>
          </cell>
        </row>
        <row r="62">
          <cell r="A62" t="str">
            <v>-</v>
          </cell>
          <cell r="B62" t="str">
            <v>Truyền thông về công tác môi trường</v>
          </cell>
          <cell r="H62">
            <v>80</v>
          </cell>
        </row>
        <row r="63">
          <cell r="A63">
            <v>11</v>
          </cell>
          <cell r="B63" t="str">
            <v>Tỉnh đoàn</v>
          </cell>
        </row>
        <row r="64">
          <cell r="A64" t="str">
            <v>-</v>
          </cell>
          <cell r="B64" t="str">
            <v>Hội thảo, tọa đàm, tập huấn hướng dẫn Thanh niên khởi nghiệp, tham gia Chương trình OCOP…</v>
          </cell>
          <cell r="H64">
            <v>100</v>
          </cell>
        </row>
        <row r="65">
          <cell r="A65" t="str">
            <v>-</v>
          </cell>
          <cell r="B65" t="str">
            <v>Xây dựng đề án tỉnh NTM</v>
          </cell>
          <cell r="E65">
            <v>20</v>
          </cell>
        </row>
        <row r="66">
          <cell r="A66">
            <v>12</v>
          </cell>
          <cell r="B66" t="str">
            <v>Hội Liên hiệp phụ nữ tỉnh</v>
          </cell>
        </row>
        <row r="67">
          <cell r="A67" t="str">
            <v>-</v>
          </cell>
          <cell r="B67" t="str">
            <v>Hội thảo, tọa đàm, tập huấn hướng dẫn Thanh niên khởi nghiệp, tham gia Chương trình OCOP…</v>
          </cell>
          <cell r="H67">
            <v>100</v>
          </cell>
        </row>
        <row r="68">
          <cell r="A68" t="str">
            <v>-</v>
          </cell>
          <cell r="B68" t="str">
            <v>Xây dựng và nhân rộng mô hình gia đình nông thôn mới kiểu mẫu</v>
          </cell>
          <cell r="H68">
            <v>250</v>
          </cell>
        </row>
        <row r="69">
          <cell r="A69" t="str">
            <v>-</v>
          </cell>
          <cell r="B69" t="str">
            <v>Hướng dẫn triển khai diện rộng tất cả các xã thực hiện phân loại, xử lý nước thải, rác thải</v>
          </cell>
          <cell r="H69">
            <v>200</v>
          </cell>
        </row>
        <row r="70">
          <cell r="A70" t="str">
            <v>-</v>
          </cell>
          <cell r="B70" t="str">
            <v>Truyền thông về công tác môi trường</v>
          </cell>
          <cell r="H70">
            <v>80</v>
          </cell>
        </row>
        <row r="71">
          <cell r="A71" t="str">
            <v>-</v>
          </cell>
          <cell r="B71" t="str">
            <v>Xây dựng đề án tỉnh NTM</v>
          </cell>
          <cell r="E71">
            <v>20</v>
          </cell>
        </row>
        <row r="72">
          <cell r="A72">
            <v>13</v>
          </cell>
          <cell r="B72" t="str">
            <v>Hội Nông dân tỉnh</v>
          </cell>
        </row>
        <row r="73">
          <cell r="A73" t="str">
            <v>-</v>
          </cell>
          <cell r="B73" t="str">
            <v>Hội thảo, tọa đàm, tập huấn hướng dẫn Thanh niên khởi nghiệp, tham gia Chương trình OCOP…</v>
          </cell>
          <cell r="H73">
            <v>100</v>
          </cell>
        </row>
        <row r="74">
          <cell r="A74" t="str">
            <v>-</v>
          </cell>
          <cell r="B74" t="str">
            <v>Truyền thông về công tác môi trường</v>
          </cell>
          <cell r="H74">
            <v>80</v>
          </cell>
        </row>
        <row r="75">
          <cell r="A75" t="str">
            <v>-</v>
          </cell>
          <cell r="B75" t="str">
            <v>Xây dựng quầy hàng bán sản phẩm OCOP</v>
          </cell>
          <cell r="H75">
            <v>150</v>
          </cell>
        </row>
        <row r="76">
          <cell r="A76" t="str">
            <v>-</v>
          </cell>
          <cell r="B76" t="str">
            <v>Xây dựng đề án tỉnh NTM</v>
          </cell>
          <cell r="E76">
            <v>20</v>
          </cell>
        </row>
        <row r="77">
          <cell r="A77">
            <v>14</v>
          </cell>
          <cell r="B77" t="str">
            <v>Chi cục quản lý chất lượng nông lâm thủy sản</v>
          </cell>
        </row>
        <row r="78">
          <cell r="A78" t="str">
            <v>-</v>
          </cell>
          <cell r="B78" t="str">
            <v>Kiểm soát chất lượng sản phẩm tham gia Chương trình OCOP</v>
          </cell>
          <cell r="H78">
            <v>500</v>
          </cell>
        </row>
        <row r="79">
          <cell r="A79">
            <v>15</v>
          </cell>
          <cell r="B79" t="str">
            <v>Hội người mù tỉnh</v>
          </cell>
        </row>
        <row r="80">
          <cell r="A80" t="str">
            <v>-</v>
          </cell>
          <cell r="B80" t="str">
            <v>Chi hỗ trợ kinh phí học tập</v>
          </cell>
          <cell r="H80">
            <v>50</v>
          </cell>
        </row>
        <row r="81">
          <cell r="A81">
            <v>16</v>
          </cell>
          <cell r="B81" t="str">
            <v>Chi cục Bảo vệ môi trường</v>
          </cell>
        </row>
        <row r="82">
          <cell r="A82" t="str">
            <v>-</v>
          </cell>
          <cell r="B82" t="str">
            <v>Thùng đựng rác sau phân loại (2 thùng/hộ)</v>
          </cell>
          <cell r="H82">
            <v>260</v>
          </cell>
        </row>
        <row r="83">
          <cell r="A83" t="str">
            <v>-</v>
          </cell>
          <cell r="B83" t="str">
            <v>Hỗ trợ chế phẩm sinh học Emic dạng lỏng</v>
          </cell>
          <cell r="H83">
            <v>590</v>
          </cell>
        </row>
        <row r="84">
          <cell r="A84">
            <v>17</v>
          </cell>
          <cell r="B84" t="str">
            <v>Trung tâm nước sinh hoạt và vệ sinh môi trường NT</v>
          </cell>
        </row>
        <row r="85">
          <cell r="A85" t="str">
            <v>-</v>
          </cell>
          <cell r="B85" t="str">
            <v>Tập huấn, truyền thông tại các xã chưa đạt chuẩn (28 xã)</v>
          </cell>
          <cell r="H85">
            <v>420</v>
          </cell>
        </row>
        <row r="86">
          <cell r="A86" t="str">
            <v>-</v>
          </cell>
          <cell r="B86" t="str">
            <v>Truyền thông trên các phương tiện thông tin đại chúng (Đài truyền hình, truyền thanh, báo)</v>
          </cell>
          <cell r="H86">
            <v>100</v>
          </cell>
        </row>
        <row r="87">
          <cell r="A87" t="str">
            <v>-</v>
          </cell>
          <cell r="B87" t="str">
            <v>Thu thập, cập nhật dữ liệu vào Bộ chỉ số theo dõi - đánh giá nước sạch, lấy mẫu phân tích đánh giá chất lượng nước năm 2020</v>
          </cell>
          <cell r="H87">
            <v>500</v>
          </cell>
        </row>
        <row r="88">
          <cell r="A88">
            <v>18</v>
          </cell>
          <cell r="B88" t="str">
            <v>Sở Tài nguyên và Môi trường</v>
          </cell>
        </row>
        <row r="89">
          <cell r="A89" t="str">
            <v>-</v>
          </cell>
          <cell r="B89" t="str">
            <v>Truyền thông về công tác môi trường</v>
          </cell>
          <cell r="H89">
            <v>100</v>
          </cell>
        </row>
        <row r="90">
          <cell r="A90" t="str">
            <v>-</v>
          </cell>
          <cell r="B90" t="str">
            <v>Xây dựng đề án tỉnh NTM</v>
          </cell>
          <cell r="E90">
            <v>70</v>
          </cell>
        </row>
        <row r="91">
          <cell r="A91">
            <v>19</v>
          </cell>
          <cell r="B91" t="str">
            <v>Hội làm vườn và trang trại tỉnh</v>
          </cell>
        </row>
        <row r="92">
          <cell r="A92" t="str">
            <v>-</v>
          </cell>
          <cell r="B92" t="str">
            <v>Tập huấn, hướng dẫn làm vườn mẫu và nâng cấp vườn mẫu thích ứng biến đổi khí hậu tại các xã chưa đạt chuẩn</v>
          </cell>
          <cell r="H92">
            <v>150</v>
          </cell>
        </row>
        <row r="93">
          <cell r="A93">
            <v>20</v>
          </cell>
          <cell r="B93" t="str">
            <v>Bộ Chỉ huy Quân sự tỉnh</v>
          </cell>
        </row>
        <row r="94">
          <cell r="A94" t="str">
            <v>-</v>
          </cell>
          <cell r="B94" t="str">
            <v>Hỗ trợ kinh phí bồi dưỡng chuyên sâu chức danh theo Kế hoạch số 197/KH-UBND ngày 04/7/2019 của UBND tỉnh</v>
          </cell>
          <cell r="H94">
            <v>152</v>
          </cell>
        </row>
        <row r="95">
          <cell r="A95" t="str">
            <v>-</v>
          </cell>
          <cell r="B95" t="str">
            <v>Xây dựng đề án tỉnh NTM</v>
          </cell>
          <cell r="E95">
            <v>20</v>
          </cell>
        </row>
        <row r="96">
          <cell r="A96">
            <v>21</v>
          </cell>
          <cell r="B96" t="str">
            <v>Ủy ban Mặt trận Tổ quốc tỉnh</v>
          </cell>
        </row>
        <row r="97">
          <cell r="A97" t="str">
            <v>-</v>
          </cell>
          <cell r="B97" t="str">
            <v xml:space="preserve">Thực hiện Cuộc vận động “Toàn dân đoàn kết xây dựng NTM, đô thị văn minh”  </v>
          </cell>
          <cell r="H97">
            <v>150</v>
          </cell>
        </row>
        <row r="98">
          <cell r="A98" t="str">
            <v>-</v>
          </cell>
          <cell r="B98" t="str">
            <v>Xây dựng đề án tỉnh NTM</v>
          </cell>
          <cell r="E98">
            <v>20</v>
          </cell>
        </row>
        <row r="99">
          <cell r="A99">
            <v>22</v>
          </cell>
          <cell r="B99" t="str">
            <v>Sở Văn hóa, Thể thao và Du lịch</v>
          </cell>
        </row>
        <row r="100">
          <cell r="A100" t="str">
            <v>-</v>
          </cell>
          <cell r="B100" t="str">
            <v>Kinh phí tổ chức Hội thi chế biến các sản phẩm ẩm thực địa phương có thể tham gia Chương trình OCOP</v>
          </cell>
          <cell r="E100">
            <v>1450</v>
          </cell>
        </row>
        <row r="101">
          <cell r="A101" t="str">
            <v>-</v>
          </cell>
          <cell r="B101" t="str">
            <v>Xây dựng đề án tỉnh NTM</v>
          </cell>
          <cell r="E101">
            <v>70</v>
          </cell>
        </row>
        <row r="102">
          <cell r="A102">
            <v>23</v>
          </cell>
          <cell r="B102" t="str">
            <v>Đài Phát thanh và Truyền hình tỉnh</v>
          </cell>
        </row>
        <row r="103">
          <cell r="A103" t="str">
            <v>-</v>
          </cell>
          <cell r="B103" t="str">
            <v>Thực hiện Chuyên mục, chuyên đề Nông thôn mới, …</v>
          </cell>
          <cell r="E103">
            <v>450</v>
          </cell>
        </row>
        <row r="104">
          <cell r="A104">
            <v>24</v>
          </cell>
          <cell r="B104" t="str">
            <v>Báo Hà Tĩnh</v>
          </cell>
        </row>
        <row r="105">
          <cell r="A105" t="str">
            <v>-</v>
          </cell>
          <cell r="B105" t="str">
            <v>Tổ chức cuộc thi viết Xây dựng nông thôn mới trên báo Hà Tĩnh lần thứ VI, chuyên trang nông thôn mới</v>
          </cell>
          <cell r="E105">
            <v>200</v>
          </cell>
        </row>
        <row r="106">
          <cell r="A106">
            <v>25</v>
          </cell>
          <cell r="B106" t="str">
            <v>Sở Giao thông Vận tải</v>
          </cell>
        </row>
        <row r="107">
          <cell r="A107" t="str">
            <v>-</v>
          </cell>
          <cell r="B107" t="str">
            <v>Xây dựng Video hướng dẫn về quy trình, giải pháp về duy bão dưỡng, nâng cấp đường giao thông theo công nghệ mới</v>
          </cell>
          <cell r="E107">
            <v>120</v>
          </cell>
        </row>
        <row r="108">
          <cell r="A108" t="str">
            <v>-</v>
          </cell>
          <cell r="B108" t="str">
            <v>Xây dựng đề án tỉnh NTM</v>
          </cell>
          <cell r="E108">
            <v>90</v>
          </cell>
        </row>
        <row r="109">
          <cell r="A109">
            <v>26</v>
          </cell>
          <cell r="B109" t="str">
            <v>Sở Thông tin và Truyền thông</v>
          </cell>
        </row>
        <row r="110">
          <cell r="A110" t="str">
            <v>-</v>
          </cell>
          <cell r="B110" t="str">
            <v>Tuyên truyền nông thôn mới qua các báo chuyên ngành: Nông nghiệp Việt Nam, Kinh tế nông thôn,  xuất bản cuốn sách "Điểm sáng nông thôn mới"</v>
          </cell>
          <cell r="E110">
            <v>180</v>
          </cell>
        </row>
        <row r="111">
          <cell r="A111" t="str">
            <v>-</v>
          </cell>
          <cell r="B111" t="str">
            <v>Xây dựng đề án tỉnh NTM</v>
          </cell>
          <cell r="E111">
            <v>20</v>
          </cell>
        </row>
        <row r="112">
          <cell r="A112">
            <v>27</v>
          </cell>
          <cell r="B112" t="str">
            <v>Sở Y tế</v>
          </cell>
        </row>
        <row r="113">
          <cell r="A113" t="str">
            <v>-</v>
          </cell>
          <cell r="B113" t="str">
            <v>Xây dựng đề án tỉnh NTM</v>
          </cell>
          <cell r="E113">
            <v>70</v>
          </cell>
        </row>
        <row r="114">
          <cell r="A114">
            <v>28</v>
          </cell>
          <cell r="B114" t="str">
            <v>Sở Giáo dục và Đào tạo</v>
          </cell>
        </row>
        <row r="115">
          <cell r="A115" t="str">
            <v>-</v>
          </cell>
          <cell r="B115" t="str">
            <v>Xây dựng đề án tỉnh NTM</v>
          </cell>
          <cell r="E115">
            <v>70</v>
          </cell>
        </row>
        <row r="116">
          <cell r="A116">
            <v>29</v>
          </cell>
          <cell r="B116" t="str">
            <v>Sở Kế hoạch và Đầu tư</v>
          </cell>
        </row>
        <row r="117">
          <cell r="A117" t="str">
            <v>-</v>
          </cell>
          <cell r="B117" t="str">
            <v>Xây dựng đề án tỉnh NTM</v>
          </cell>
          <cell r="E117">
            <v>90</v>
          </cell>
        </row>
        <row r="118">
          <cell r="A118">
            <v>30</v>
          </cell>
          <cell r="B118" t="str">
            <v>Sở Tài chính</v>
          </cell>
        </row>
        <row r="119">
          <cell r="A119" t="str">
            <v>-</v>
          </cell>
          <cell r="B119" t="str">
            <v>Xây dựng đề án tỉnh NTM</v>
          </cell>
          <cell r="E119">
            <v>90</v>
          </cell>
        </row>
        <row r="120">
          <cell r="A120">
            <v>31</v>
          </cell>
          <cell r="B120" t="str">
            <v>Sở Xây dựng</v>
          </cell>
        </row>
        <row r="121">
          <cell r="A121" t="str">
            <v>-</v>
          </cell>
          <cell r="B121" t="str">
            <v>Xây dựng đề án tỉnh NTM</v>
          </cell>
          <cell r="E121">
            <v>90</v>
          </cell>
        </row>
        <row r="122">
          <cell r="A122">
            <v>32</v>
          </cell>
          <cell r="B122" t="str">
            <v>Sở Lao động, Thương binh và Xã hội</v>
          </cell>
        </row>
        <row r="123">
          <cell r="A123" t="str">
            <v>-</v>
          </cell>
          <cell r="B123" t="str">
            <v>Xây dựng đề án tỉnh NTM</v>
          </cell>
          <cell r="E123">
            <v>110</v>
          </cell>
        </row>
        <row r="124">
          <cell r="A124">
            <v>33</v>
          </cell>
          <cell r="B124" t="str">
            <v>Sở Nông nghiệp và Phát triển nông thôn</v>
          </cell>
        </row>
        <row r="125">
          <cell r="A125" t="str">
            <v>-</v>
          </cell>
          <cell r="B125" t="str">
            <v>Xây dựng đề án tỉnh NTM</v>
          </cell>
          <cell r="E125">
            <v>110</v>
          </cell>
        </row>
        <row r="126">
          <cell r="A126">
            <v>34</v>
          </cell>
          <cell r="B126" t="str">
            <v>Sở Tư pháp</v>
          </cell>
        </row>
        <row r="127">
          <cell r="A127" t="str">
            <v>-</v>
          </cell>
          <cell r="B127" t="str">
            <v>Xây dựng đề án tỉnh NTM</v>
          </cell>
          <cell r="E127">
            <v>20</v>
          </cell>
        </row>
        <row r="128">
          <cell r="A128">
            <v>34</v>
          </cell>
          <cell r="B128" t="str">
            <v>Sở Nội vụ</v>
          </cell>
        </row>
        <row r="129">
          <cell r="A129" t="str">
            <v>-</v>
          </cell>
          <cell r="B129" t="str">
            <v>Xây dựng đề án tỉnh NTM</v>
          </cell>
          <cell r="E129">
            <v>20</v>
          </cell>
        </row>
        <row r="130">
          <cell r="A130">
            <v>35</v>
          </cell>
          <cell r="B130" t="str">
            <v>Cục Thống kê</v>
          </cell>
        </row>
        <row r="131">
          <cell r="A131" t="str">
            <v>-</v>
          </cell>
          <cell r="B131" t="str">
            <v>Xây dựng đề án tỉnh NTM</v>
          </cell>
          <cell r="E131">
            <v>20</v>
          </cell>
        </row>
        <row r="132">
          <cell r="A132">
            <v>36</v>
          </cell>
          <cell r="B132" t="str">
            <v>Công an tỉnh</v>
          </cell>
        </row>
        <row r="133">
          <cell r="A133" t="str">
            <v>-</v>
          </cell>
          <cell r="B133" t="str">
            <v>Xây dựng đề án tỉnh NTM</v>
          </cell>
          <cell r="E133">
            <v>20</v>
          </cell>
        </row>
        <row r="134">
          <cell r="B134" t="str">
            <v>Khối huyện xã</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0"/>
  <sheetViews>
    <sheetView tabSelected="1" zoomScaleNormal="100" workbookViewId="0">
      <pane xSplit="2" ySplit="6" topLeftCell="C7" activePane="bottomRight" state="frozen"/>
      <selection pane="topRight" activeCell="C1" sqref="C1"/>
      <selection pane="bottomLeft" activeCell="A8" sqref="A8"/>
      <selection pane="bottomRight" activeCell="C9" sqref="C9"/>
    </sheetView>
  </sheetViews>
  <sheetFormatPr defaultColWidth="9.1328125" defaultRowHeight="13.15" x14ac:dyDescent="0.45"/>
  <cols>
    <col min="1" max="1" width="6.3984375" style="6" customWidth="1"/>
    <col min="2" max="2" width="40.3984375" style="47" customWidth="1"/>
    <col min="3" max="4" width="8" style="48" customWidth="1"/>
    <col min="5" max="5" width="8.3984375" style="48" customWidth="1"/>
    <col min="6" max="6" width="8" style="48" customWidth="1"/>
    <col min="7" max="7" width="8.265625" style="48" customWidth="1"/>
    <col min="8" max="8" width="8.3984375" style="48" customWidth="1"/>
    <col min="9" max="11" width="8" style="48" customWidth="1"/>
    <col min="12" max="14" width="7.73046875" style="48" customWidth="1"/>
    <col min="15" max="16" width="6.3984375" style="49" customWidth="1"/>
    <col min="17" max="17" width="6.86328125" style="49" customWidth="1"/>
    <col min="18" max="18" width="10.265625" style="7" customWidth="1"/>
    <col min="19" max="16384" width="9.1328125" style="7"/>
  </cols>
  <sheetData>
    <row r="1" spans="1:19" s="3" customFormat="1" ht="18" customHeight="1" x14ac:dyDescent="0.45">
      <c r="A1" s="57" t="s">
        <v>36</v>
      </c>
      <c r="B1" s="57"/>
      <c r="C1" s="57"/>
      <c r="D1" s="57"/>
      <c r="E1" s="57"/>
      <c r="F1" s="57"/>
      <c r="G1" s="57"/>
      <c r="H1" s="57"/>
      <c r="I1" s="57"/>
      <c r="J1" s="57"/>
      <c r="K1" s="57"/>
      <c r="L1" s="57"/>
      <c r="M1" s="57"/>
      <c r="N1" s="57"/>
      <c r="O1" s="57"/>
      <c r="P1" s="57"/>
      <c r="Q1" s="57"/>
      <c r="R1" s="57"/>
    </row>
    <row r="2" spans="1:19" s="2" customFormat="1" ht="15.4" x14ac:dyDescent="0.45">
      <c r="A2" s="58" t="s">
        <v>0</v>
      </c>
      <c r="B2" s="58"/>
      <c r="C2" s="58"/>
      <c r="D2" s="58"/>
      <c r="E2" s="58"/>
      <c r="F2" s="58"/>
      <c r="G2" s="58"/>
      <c r="H2" s="58"/>
      <c r="I2" s="58"/>
      <c r="J2" s="58"/>
      <c r="K2" s="58"/>
      <c r="L2" s="58"/>
      <c r="M2" s="58"/>
      <c r="N2" s="58"/>
      <c r="O2" s="58"/>
      <c r="P2" s="58"/>
      <c r="Q2" s="58"/>
      <c r="R2" s="58"/>
      <c r="S2" s="1"/>
    </row>
    <row r="3" spans="1:19" s="54" customFormat="1" ht="16.5" customHeight="1" x14ac:dyDescent="0.45">
      <c r="A3" s="50"/>
      <c r="B3" s="51"/>
      <c r="C3" s="52"/>
      <c r="D3" s="52"/>
      <c r="E3" s="52"/>
      <c r="F3" s="52"/>
      <c r="G3" s="52"/>
      <c r="H3" s="52"/>
      <c r="I3" s="52"/>
      <c r="J3" s="52"/>
      <c r="K3" s="52"/>
      <c r="L3" s="52"/>
      <c r="M3" s="52"/>
      <c r="N3" s="52"/>
      <c r="O3" s="53"/>
      <c r="P3" s="53"/>
      <c r="Q3" s="59" t="s">
        <v>1</v>
      </c>
      <c r="R3" s="59"/>
      <c r="S3" s="50"/>
    </row>
    <row r="4" spans="1:19" ht="18" customHeight="1" x14ac:dyDescent="0.45">
      <c r="A4" s="60" t="s">
        <v>2</v>
      </c>
      <c r="B4" s="61" t="s">
        <v>3</v>
      </c>
      <c r="C4" s="56" t="s">
        <v>35</v>
      </c>
      <c r="D4" s="56"/>
      <c r="E4" s="56"/>
      <c r="F4" s="56" t="s">
        <v>4</v>
      </c>
      <c r="G4" s="56"/>
      <c r="H4" s="56"/>
      <c r="I4" s="56"/>
      <c r="J4" s="56"/>
      <c r="K4" s="56"/>
      <c r="L4" s="56" t="s">
        <v>5</v>
      </c>
      <c r="M4" s="56"/>
      <c r="N4" s="56"/>
      <c r="O4" s="62" t="s">
        <v>6</v>
      </c>
      <c r="P4" s="62"/>
      <c r="Q4" s="62"/>
      <c r="R4" s="60" t="s">
        <v>7</v>
      </c>
      <c r="S4" s="6"/>
    </row>
    <row r="5" spans="1:19" ht="28.5" customHeight="1" x14ac:dyDescent="0.45">
      <c r="A5" s="60"/>
      <c r="B5" s="61"/>
      <c r="C5" s="56"/>
      <c r="D5" s="56"/>
      <c r="E5" s="56"/>
      <c r="F5" s="55" t="s">
        <v>8</v>
      </c>
      <c r="G5" s="55"/>
      <c r="H5" s="55"/>
      <c r="I5" s="56" t="s">
        <v>9</v>
      </c>
      <c r="J5" s="56"/>
      <c r="K5" s="56"/>
      <c r="L5" s="56"/>
      <c r="M5" s="56"/>
      <c r="N5" s="56"/>
      <c r="O5" s="62"/>
      <c r="P5" s="62"/>
      <c r="Q5" s="62"/>
      <c r="R5" s="60"/>
      <c r="S5" s="6"/>
    </row>
    <row r="6" spans="1:19" ht="26.25" customHeight="1" x14ac:dyDescent="0.45">
      <c r="A6" s="60"/>
      <c r="B6" s="61"/>
      <c r="C6" s="8" t="s">
        <v>10</v>
      </c>
      <c r="D6" s="8" t="s">
        <v>11</v>
      </c>
      <c r="E6" s="8" t="s">
        <v>12</v>
      </c>
      <c r="F6" s="8" t="s">
        <v>10</v>
      </c>
      <c r="G6" s="8" t="s">
        <v>11</v>
      </c>
      <c r="H6" s="8" t="s">
        <v>12</v>
      </c>
      <c r="I6" s="8" t="s">
        <v>10</v>
      </c>
      <c r="J6" s="8" t="s">
        <v>11</v>
      </c>
      <c r="K6" s="8" t="s">
        <v>12</v>
      </c>
      <c r="L6" s="8" t="s">
        <v>10</v>
      </c>
      <c r="M6" s="8" t="s">
        <v>11</v>
      </c>
      <c r="N6" s="8" t="s">
        <v>12</v>
      </c>
      <c r="O6" s="9" t="s">
        <v>10</v>
      </c>
      <c r="P6" s="9" t="s">
        <v>11</v>
      </c>
      <c r="Q6" s="9" t="s">
        <v>12</v>
      </c>
      <c r="R6" s="60"/>
      <c r="S6" s="6"/>
    </row>
    <row r="7" spans="1:19" s="15" customFormat="1" ht="20.25" customHeight="1" x14ac:dyDescent="0.45">
      <c r="A7" s="10"/>
      <c r="B7" s="11" t="s">
        <v>13</v>
      </c>
      <c r="C7" s="12">
        <f>+C8+C9</f>
        <v>757898</v>
      </c>
      <c r="D7" s="12">
        <f t="shared" ref="D7:N7" si="0">+D8+D9</f>
        <v>696398</v>
      </c>
      <c r="E7" s="12">
        <f t="shared" si="0"/>
        <v>61500</v>
      </c>
      <c r="F7" s="12">
        <f t="shared" si="0"/>
        <v>15280</v>
      </c>
      <c r="G7" s="12">
        <f t="shared" si="0"/>
        <v>15280</v>
      </c>
      <c r="H7" s="12">
        <f t="shared" si="0"/>
        <v>0</v>
      </c>
      <c r="I7" s="12">
        <f t="shared" si="0"/>
        <v>713946</v>
      </c>
      <c r="J7" s="12">
        <f t="shared" si="0"/>
        <v>652446</v>
      </c>
      <c r="K7" s="12">
        <f t="shared" si="0"/>
        <v>61500</v>
      </c>
      <c r="L7" s="12">
        <f t="shared" si="0"/>
        <v>23291</v>
      </c>
      <c r="M7" s="12">
        <f t="shared" si="0"/>
        <v>23291</v>
      </c>
      <c r="N7" s="12">
        <f t="shared" si="0"/>
        <v>0</v>
      </c>
      <c r="O7" s="13">
        <f t="shared" ref="O7:Q22" si="1">L7/C7</f>
        <v>3.0731048241320072E-2</v>
      </c>
      <c r="P7" s="13">
        <f t="shared" si="1"/>
        <v>3.3444955327269751E-2</v>
      </c>
      <c r="Q7" s="13">
        <f t="shared" si="1"/>
        <v>0</v>
      </c>
      <c r="R7" s="10"/>
      <c r="S7" s="14"/>
    </row>
    <row r="8" spans="1:19" ht="20.25" customHeight="1" x14ac:dyDescent="0.45">
      <c r="A8" s="16">
        <v>1</v>
      </c>
      <c r="B8" s="17" t="s">
        <v>14</v>
      </c>
      <c r="C8" s="18">
        <f>SUM(D8:E8)</f>
        <v>631491</v>
      </c>
      <c r="D8" s="18">
        <f>D140</f>
        <v>569991</v>
      </c>
      <c r="E8" s="18">
        <f>E140</f>
        <v>61500</v>
      </c>
      <c r="F8" s="18">
        <f t="shared" ref="F8:F9" si="2">SUM(G8:H8)</f>
        <v>15280</v>
      </c>
      <c r="G8" s="18">
        <f>++G140</f>
        <v>15280</v>
      </c>
      <c r="H8" s="18">
        <f>++H140</f>
        <v>0</v>
      </c>
      <c r="I8" s="18">
        <f t="shared" ref="I8:I9" si="3">SUM(J8:K8)</f>
        <v>616211</v>
      </c>
      <c r="J8" s="18">
        <f>++J140</f>
        <v>554711</v>
      </c>
      <c r="K8" s="18">
        <f>++K140</f>
        <v>61500</v>
      </c>
      <c r="L8" s="18">
        <f t="shared" ref="L8:L9" si="4">SUM(M8:N8)</f>
        <v>22587</v>
      </c>
      <c r="M8" s="18">
        <f>++M140</f>
        <v>22587</v>
      </c>
      <c r="N8" s="18">
        <f>++N140</f>
        <v>0</v>
      </c>
      <c r="O8" s="19">
        <f t="shared" si="1"/>
        <v>3.5767730656493919E-2</v>
      </c>
      <c r="P8" s="19">
        <f t="shared" si="1"/>
        <v>3.9626941478023335E-2</v>
      </c>
      <c r="Q8" s="19">
        <f t="shared" si="1"/>
        <v>0</v>
      </c>
      <c r="R8" s="16"/>
      <c r="S8" s="6"/>
    </row>
    <row r="9" spans="1:19" ht="20.25" customHeight="1" x14ac:dyDescent="0.45">
      <c r="A9" s="20">
        <v>2</v>
      </c>
      <c r="B9" s="21" t="s">
        <v>15</v>
      </c>
      <c r="C9" s="22">
        <f t="shared" ref="C9" si="5">SUM(D9:E9)</f>
        <v>126407</v>
      </c>
      <c r="D9" s="22">
        <f>D12+D141</f>
        <v>126407</v>
      </c>
      <c r="E9" s="22"/>
      <c r="F9" s="22">
        <f t="shared" si="2"/>
        <v>0</v>
      </c>
      <c r="G9" s="22">
        <f>++G141</f>
        <v>0</v>
      </c>
      <c r="H9" s="22"/>
      <c r="I9" s="22">
        <f t="shared" si="3"/>
        <v>97735</v>
      </c>
      <c r="J9" s="22">
        <f>++J141</f>
        <v>97735</v>
      </c>
      <c r="K9" s="22"/>
      <c r="L9" s="22">
        <f t="shared" si="4"/>
        <v>704</v>
      </c>
      <c r="M9" s="22">
        <f>++M141</f>
        <v>704</v>
      </c>
      <c r="N9" s="22"/>
      <c r="O9" s="23">
        <f t="shared" si="1"/>
        <v>5.5693118260855805E-3</v>
      </c>
      <c r="P9" s="23">
        <f t="shared" si="1"/>
        <v>5.5693118260855805E-3</v>
      </c>
      <c r="Q9" s="23"/>
      <c r="R9" s="20"/>
      <c r="S9" s="6"/>
    </row>
    <row r="10" spans="1:19" s="5" customFormat="1" x14ac:dyDescent="0.45">
      <c r="A10" s="24"/>
      <c r="B10" s="25" t="s">
        <v>16</v>
      </c>
      <c r="C10" s="26"/>
      <c r="D10" s="26"/>
      <c r="E10" s="26"/>
      <c r="F10" s="26"/>
      <c r="G10" s="26"/>
      <c r="H10" s="26"/>
      <c r="I10" s="26"/>
      <c r="J10" s="26"/>
      <c r="K10" s="26"/>
      <c r="L10" s="26"/>
      <c r="M10" s="26"/>
      <c r="N10" s="26"/>
      <c r="O10" s="27"/>
      <c r="P10" s="27"/>
      <c r="Q10" s="27"/>
      <c r="R10" s="24"/>
      <c r="S10" s="4"/>
    </row>
    <row r="11" spans="1:19" s="33" customFormat="1" ht="19.5" customHeight="1" x14ac:dyDescent="0.45">
      <c r="A11" s="28" t="s">
        <v>17</v>
      </c>
      <c r="B11" s="29" t="s">
        <v>18</v>
      </c>
      <c r="C11" s="30">
        <f>C12</f>
        <v>28672</v>
      </c>
      <c r="D11" s="30">
        <f t="shared" ref="D11:N11" si="6">D12</f>
        <v>28672</v>
      </c>
      <c r="E11" s="30">
        <f t="shared" si="6"/>
        <v>0</v>
      </c>
      <c r="F11" s="30">
        <f t="shared" si="6"/>
        <v>0</v>
      </c>
      <c r="G11" s="30">
        <f t="shared" si="6"/>
        <v>0</v>
      </c>
      <c r="H11" s="30">
        <f t="shared" si="6"/>
        <v>0</v>
      </c>
      <c r="I11" s="30">
        <f t="shared" si="6"/>
        <v>28672</v>
      </c>
      <c r="J11" s="30">
        <f t="shared" si="6"/>
        <v>28672</v>
      </c>
      <c r="K11" s="30">
        <f t="shared" si="6"/>
        <v>0</v>
      </c>
      <c r="L11" s="30">
        <f t="shared" si="6"/>
        <v>0</v>
      </c>
      <c r="M11" s="30">
        <f t="shared" si="6"/>
        <v>0</v>
      </c>
      <c r="N11" s="30">
        <f t="shared" si="6"/>
        <v>0</v>
      </c>
      <c r="O11" s="31">
        <f t="shared" si="1"/>
        <v>0</v>
      </c>
      <c r="P11" s="31">
        <f t="shared" si="1"/>
        <v>0</v>
      </c>
      <c r="Q11" s="31"/>
      <c r="R11" s="32"/>
    </row>
    <row r="12" spans="1:19" s="15" customFormat="1" ht="19.5" customHeight="1" x14ac:dyDescent="0.45">
      <c r="A12" s="34" t="s">
        <v>19</v>
      </c>
      <c r="B12" s="35" t="s">
        <v>15</v>
      </c>
      <c r="C12" s="36">
        <f>C13+C38+C40+C42+C48+C54+C56+C60+C63+C65+C68+C71+C77+C82+C84+C86+C89+C93+C96+C98+C101+C104+C107+C109+C111+C114+C117+C119+C121+C123+C125+C127+C129+C131+C133+C135+C137</f>
        <v>28672</v>
      </c>
      <c r="D12" s="36">
        <f t="shared" ref="D12:N12" si="7">D13+D38+D40+D42+D48+D54+D56+D60+D63+D65+D68+D71+D77+D82+D84+D86+D89+D93+D96+D98+D101+D104+D107+D109+D111+D114+D117+D119+D121+D123+D125+D127+D129+D131+D133+D135+D137</f>
        <v>28672</v>
      </c>
      <c r="E12" s="36">
        <f t="shared" si="7"/>
        <v>0</v>
      </c>
      <c r="F12" s="36">
        <f t="shared" si="7"/>
        <v>0</v>
      </c>
      <c r="G12" s="36">
        <f t="shared" si="7"/>
        <v>0</v>
      </c>
      <c r="H12" s="36">
        <f t="shared" si="7"/>
        <v>0</v>
      </c>
      <c r="I12" s="36">
        <f t="shared" si="7"/>
        <v>28672</v>
      </c>
      <c r="J12" s="36">
        <f t="shared" si="7"/>
        <v>28672</v>
      </c>
      <c r="K12" s="36">
        <f t="shared" si="7"/>
        <v>0</v>
      </c>
      <c r="L12" s="36">
        <f t="shared" si="7"/>
        <v>0</v>
      </c>
      <c r="M12" s="36">
        <f t="shared" si="7"/>
        <v>0</v>
      </c>
      <c r="N12" s="36">
        <f t="shared" si="7"/>
        <v>0</v>
      </c>
      <c r="O12" s="37">
        <f t="shared" si="1"/>
        <v>0</v>
      </c>
      <c r="P12" s="37">
        <f t="shared" si="1"/>
        <v>0</v>
      </c>
      <c r="Q12" s="37"/>
      <c r="R12" s="38"/>
    </row>
    <row r="13" spans="1:19" ht="19.5" customHeight="1" x14ac:dyDescent="0.25">
      <c r="A13" s="20">
        <f>'[1]Chi tiet'!A8</f>
        <v>1</v>
      </c>
      <c r="B13" s="39" t="str">
        <f>'[1]Chi tiet'!B8</f>
        <v>Văn phòng ĐP Chương trình NTM tỉnh</v>
      </c>
      <c r="C13" s="22">
        <f>SUM(C14:C37)</f>
        <v>15750</v>
      </c>
      <c r="D13" s="22">
        <f t="shared" ref="D13:N13" si="8">SUM(D14:D37)</f>
        <v>15750</v>
      </c>
      <c r="E13" s="22">
        <f t="shared" si="8"/>
        <v>0</v>
      </c>
      <c r="F13" s="22">
        <f t="shared" si="8"/>
        <v>0</v>
      </c>
      <c r="G13" s="22">
        <f t="shared" si="8"/>
        <v>0</v>
      </c>
      <c r="H13" s="22">
        <f t="shared" si="8"/>
        <v>0</v>
      </c>
      <c r="I13" s="22">
        <f t="shared" si="8"/>
        <v>15750</v>
      </c>
      <c r="J13" s="22">
        <f t="shared" si="8"/>
        <v>15750</v>
      </c>
      <c r="K13" s="22">
        <f t="shared" si="8"/>
        <v>0</v>
      </c>
      <c r="L13" s="22">
        <f t="shared" si="8"/>
        <v>0</v>
      </c>
      <c r="M13" s="22">
        <f t="shared" si="8"/>
        <v>0</v>
      </c>
      <c r="N13" s="22">
        <f t="shared" si="8"/>
        <v>0</v>
      </c>
      <c r="O13" s="23">
        <f t="shared" si="1"/>
        <v>0</v>
      </c>
      <c r="P13" s="23">
        <f t="shared" si="1"/>
        <v>0</v>
      </c>
      <c r="Q13" s="23"/>
      <c r="R13" s="40"/>
    </row>
    <row r="14" spans="1:19" ht="19.5" customHeight="1" x14ac:dyDescent="0.25">
      <c r="A14" s="20" t="str">
        <f>'[1]Chi tiet'!A9</f>
        <v>-</v>
      </c>
      <c r="B14" s="39" t="str">
        <f>'[1]Chi tiet'!B9</f>
        <v>Đào tạo, tập huấn Chương trình OCOP 2020</v>
      </c>
      <c r="C14" s="22">
        <f>SUM(D14:E14)</f>
        <v>1000</v>
      </c>
      <c r="D14" s="22">
        <f t="shared" ref="D14:E75" si="9">G14+J14</f>
        <v>1000</v>
      </c>
      <c r="E14" s="22">
        <f t="shared" si="9"/>
        <v>0</v>
      </c>
      <c r="F14" s="22">
        <f t="shared" ref="F14:F76" si="10">SUM(G14:H14)</f>
        <v>0</v>
      </c>
      <c r="G14" s="22"/>
      <c r="H14" s="22"/>
      <c r="I14" s="22">
        <f t="shared" ref="I14:I76" si="11">SUM(J14:K14)</f>
        <v>1000</v>
      </c>
      <c r="J14" s="22">
        <f>'[1]Chi tiet'!E9</f>
        <v>1000</v>
      </c>
      <c r="K14" s="22"/>
      <c r="L14" s="22">
        <f t="shared" ref="L14:L76" si="12">SUM(M14:N14)</f>
        <v>0</v>
      </c>
      <c r="M14" s="22"/>
      <c r="N14" s="22"/>
      <c r="O14" s="23">
        <f t="shared" si="1"/>
        <v>0</v>
      </c>
      <c r="P14" s="23">
        <f t="shared" si="1"/>
        <v>0</v>
      </c>
      <c r="Q14" s="23"/>
      <c r="R14" s="40"/>
    </row>
    <row r="15" spans="1:19" ht="26.25" x14ac:dyDescent="0.45">
      <c r="A15" s="20" t="str">
        <f>'[1]Chi tiet'!A10</f>
        <v>-</v>
      </c>
      <c r="B15" s="39" t="str">
        <f>'[1]Chi tiet'!B10</f>
        <v>Tổ chức các hoạt động chuyên đề về Chương trình OCOP (tổ chức các cuộc thi, kết nối các đối tác...)</v>
      </c>
      <c r="C15" s="22">
        <f t="shared" ref="C15:C78" si="13">SUM(D15:E15)</f>
        <v>500</v>
      </c>
      <c r="D15" s="22">
        <f t="shared" si="9"/>
        <v>500</v>
      </c>
      <c r="E15" s="22">
        <f t="shared" si="9"/>
        <v>0</v>
      </c>
      <c r="F15" s="22">
        <f t="shared" si="10"/>
        <v>0</v>
      </c>
      <c r="G15" s="22"/>
      <c r="H15" s="22"/>
      <c r="I15" s="22">
        <f t="shared" si="11"/>
        <v>500</v>
      </c>
      <c r="J15" s="22">
        <f>'[1]Chi tiet'!E10</f>
        <v>500</v>
      </c>
      <c r="K15" s="22"/>
      <c r="L15" s="22">
        <f t="shared" si="12"/>
        <v>0</v>
      </c>
      <c r="M15" s="22"/>
      <c r="N15" s="22"/>
      <c r="O15" s="23">
        <f t="shared" si="1"/>
        <v>0</v>
      </c>
      <c r="P15" s="23">
        <f t="shared" si="1"/>
        <v>0</v>
      </c>
      <c r="Q15" s="23"/>
      <c r="R15" s="40"/>
    </row>
    <row r="16" spans="1:19" ht="26.25" x14ac:dyDescent="0.45">
      <c r="A16" s="20" t="str">
        <f>'[1]Chi tiet'!A11</f>
        <v>-</v>
      </c>
      <c r="B16" s="39" t="str">
        <f>'[1]Chi tiet'!B11</f>
        <v xml:space="preserve">In ấn, phát hành Bộ nhận diện thương hiệu Chương trình OCOP </v>
      </c>
      <c r="C16" s="22">
        <f t="shared" si="13"/>
        <v>300</v>
      </c>
      <c r="D16" s="22">
        <f t="shared" si="9"/>
        <v>300</v>
      </c>
      <c r="E16" s="22">
        <f t="shared" si="9"/>
        <v>0</v>
      </c>
      <c r="F16" s="22">
        <f t="shared" si="10"/>
        <v>0</v>
      </c>
      <c r="G16" s="22"/>
      <c r="H16" s="22"/>
      <c r="I16" s="22">
        <f t="shared" si="11"/>
        <v>300</v>
      </c>
      <c r="J16" s="22">
        <f>'[1]Chi tiet'!E11</f>
        <v>300</v>
      </c>
      <c r="K16" s="22"/>
      <c r="L16" s="22">
        <f t="shared" si="12"/>
        <v>0</v>
      </c>
      <c r="M16" s="22"/>
      <c r="N16" s="22"/>
      <c r="O16" s="23">
        <f t="shared" si="1"/>
        <v>0</v>
      </c>
      <c r="P16" s="23">
        <f t="shared" si="1"/>
        <v>0</v>
      </c>
      <c r="Q16" s="23"/>
      <c r="R16" s="40"/>
    </row>
    <row r="17" spans="1:18" ht="19.5" customHeight="1" x14ac:dyDescent="0.25">
      <c r="A17" s="20" t="str">
        <f>'[1]Chi tiet'!A12</f>
        <v>-</v>
      </c>
      <c r="B17" s="39" t="str">
        <f>'[1]Chi tiet'!B12</f>
        <v>Công tác tuyên truyền</v>
      </c>
      <c r="C17" s="22">
        <f t="shared" si="13"/>
        <v>500</v>
      </c>
      <c r="D17" s="22">
        <f t="shared" si="9"/>
        <v>500</v>
      </c>
      <c r="E17" s="22">
        <f t="shared" si="9"/>
        <v>0</v>
      </c>
      <c r="F17" s="22">
        <f t="shared" si="10"/>
        <v>0</v>
      </c>
      <c r="G17" s="22"/>
      <c r="H17" s="22"/>
      <c r="I17" s="22">
        <f t="shared" si="11"/>
        <v>500</v>
      </c>
      <c r="J17" s="22">
        <f>'[1]Chi tiet'!E12</f>
        <v>500</v>
      </c>
      <c r="K17" s="22"/>
      <c r="L17" s="22">
        <f t="shared" si="12"/>
        <v>0</v>
      </c>
      <c r="M17" s="22"/>
      <c r="N17" s="22"/>
      <c r="O17" s="23">
        <f t="shared" si="1"/>
        <v>0</v>
      </c>
      <c r="P17" s="23">
        <f t="shared" si="1"/>
        <v>0</v>
      </c>
      <c r="Q17" s="23"/>
      <c r="R17" s="40"/>
    </row>
    <row r="18" spans="1:18" ht="26.25" x14ac:dyDescent="0.45">
      <c r="A18" s="20" t="str">
        <f>'[1]Chi tiet'!A13</f>
        <v>-</v>
      </c>
      <c r="B18" s="39" t="str">
        <f>'[1]Chi tiet'!B13</f>
        <v>Hỗ trợ xây dựng điểm trưng bày bán sản phẩm OCOP tại các điểm, khu du lịch</v>
      </c>
      <c r="C18" s="22">
        <f t="shared" si="13"/>
        <v>500</v>
      </c>
      <c r="D18" s="22">
        <f t="shared" si="9"/>
        <v>500</v>
      </c>
      <c r="E18" s="22">
        <f t="shared" si="9"/>
        <v>0</v>
      </c>
      <c r="F18" s="22">
        <f t="shared" si="10"/>
        <v>0</v>
      </c>
      <c r="G18" s="22"/>
      <c r="H18" s="22"/>
      <c r="I18" s="22">
        <f t="shared" si="11"/>
        <v>500</v>
      </c>
      <c r="J18" s="22">
        <f>'[1]Chi tiet'!E13</f>
        <v>500</v>
      </c>
      <c r="K18" s="22"/>
      <c r="L18" s="22">
        <f t="shared" si="12"/>
        <v>0</v>
      </c>
      <c r="M18" s="22"/>
      <c r="N18" s="22"/>
      <c r="O18" s="23">
        <f t="shared" si="1"/>
        <v>0</v>
      </c>
      <c r="P18" s="23">
        <f t="shared" si="1"/>
        <v>0</v>
      </c>
      <c r="Q18" s="23"/>
      <c r="R18" s="40"/>
    </row>
    <row r="19" spans="1:18" ht="26.25" x14ac:dyDescent="0.45">
      <c r="A19" s="20" t="str">
        <f>'[1]Chi tiet'!A14</f>
        <v>-</v>
      </c>
      <c r="B19" s="39" t="str">
        <f>'[1]Chi tiet'!B14</f>
        <v>Xây dựng Đề án phát triển sản phẩm OCOP và chính sách thực hiện giai đoạn 2021-2025</v>
      </c>
      <c r="C19" s="22">
        <f t="shared" si="13"/>
        <v>350</v>
      </c>
      <c r="D19" s="22">
        <f t="shared" si="9"/>
        <v>350</v>
      </c>
      <c r="E19" s="22">
        <f t="shared" si="9"/>
        <v>0</v>
      </c>
      <c r="F19" s="22">
        <f t="shared" si="10"/>
        <v>0</v>
      </c>
      <c r="G19" s="22"/>
      <c r="H19" s="22"/>
      <c r="I19" s="22">
        <f t="shared" si="11"/>
        <v>350</v>
      </c>
      <c r="J19" s="22">
        <f>'[1]Chi tiet'!E14</f>
        <v>350</v>
      </c>
      <c r="K19" s="22"/>
      <c r="L19" s="22">
        <f t="shared" si="12"/>
        <v>0</v>
      </c>
      <c r="M19" s="22"/>
      <c r="N19" s="22"/>
      <c r="O19" s="23">
        <f t="shared" si="1"/>
        <v>0</v>
      </c>
      <c r="P19" s="23">
        <f t="shared" si="1"/>
        <v>0</v>
      </c>
      <c r="Q19" s="23"/>
      <c r="R19" s="40"/>
    </row>
    <row r="20" spans="1:18" ht="26.25" x14ac:dyDescent="0.45">
      <c r="A20" s="20" t="str">
        <f>'[1]Chi tiet'!A15</f>
        <v>-</v>
      </c>
      <c r="B20" s="39" t="str">
        <f>'[1]Chi tiet'!B15</f>
        <v xml:space="preserve">Hoàn thiện hệ thống phần mềm quản lý dữ liệu OCOP và vận hành hoạt động </v>
      </c>
      <c r="C20" s="22">
        <f t="shared" si="13"/>
        <v>500</v>
      </c>
      <c r="D20" s="22">
        <f t="shared" si="9"/>
        <v>500</v>
      </c>
      <c r="E20" s="22">
        <f t="shared" si="9"/>
        <v>0</v>
      </c>
      <c r="F20" s="22">
        <f t="shared" si="10"/>
        <v>0</v>
      </c>
      <c r="G20" s="22"/>
      <c r="H20" s="22"/>
      <c r="I20" s="22">
        <f t="shared" si="11"/>
        <v>500</v>
      </c>
      <c r="J20" s="22">
        <f>'[1]Chi tiet'!E15</f>
        <v>500</v>
      </c>
      <c r="K20" s="22"/>
      <c r="L20" s="22">
        <f t="shared" si="12"/>
        <v>0</v>
      </c>
      <c r="M20" s="22"/>
      <c r="N20" s="22"/>
      <c r="O20" s="23">
        <f t="shared" si="1"/>
        <v>0</v>
      </c>
      <c r="P20" s="23">
        <f t="shared" si="1"/>
        <v>0</v>
      </c>
      <c r="Q20" s="23"/>
      <c r="R20" s="40"/>
    </row>
    <row r="21" spans="1:18" ht="39.4" x14ac:dyDescent="0.45">
      <c r="A21" s="20" t="str">
        <f>'[1]Chi tiet'!A16</f>
        <v>-</v>
      </c>
      <c r="B21" s="39" t="str">
        <f>'[1]Chi tiet'!B16</f>
        <v>Kiểm soát quy trình sản xuất, quản lý chất lượng sản phẩm OCOP; Tổ chức đánh giá, phân hạng và chứng nhận sản phẩm OCOP</v>
      </c>
      <c r="C21" s="22">
        <f t="shared" si="13"/>
        <v>1000</v>
      </c>
      <c r="D21" s="22">
        <f t="shared" si="9"/>
        <v>1000</v>
      </c>
      <c r="E21" s="22">
        <f t="shared" si="9"/>
        <v>0</v>
      </c>
      <c r="F21" s="22">
        <f t="shared" si="10"/>
        <v>0</v>
      </c>
      <c r="G21" s="22"/>
      <c r="H21" s="22"/>
      <c r="I21" s="22">
        <f t="shared" si="11"/>
        <v>1000</v>
      </c>
      <c r="J21" s="22">
        <f>'[1]Chi tiet'!E16</f>
        <v>1000</v>
      </c>
      <c r="K21" s="22"/>
      <c r="L21" s="22">
        <f t="shared" si="12"/>
        <v>0</v>
      </c>
      <c r="M21" s="22"/>
      <c r="N21" s="22"/>
      <c r="O21" s="23">
        <f t="shared" si="1"/>
        <v>0</v>
      </c>
      <c r="P21" s="23">
        <f t="shared" si="1"/>
        <v>0</v>
      </c>
      <c r="Q21" s="23"/>
      <c r="R21" s="40"/>
    </row>
    <row r="22" spans="1:18" ht="19.5" customHeight="1" x14ac:dyDescent="0.25">
      <c r="A22" s="20" t="str">
        <f>'[1]Chi tiet'!A17</f>
        <v>-</v>
      </c>
      <c r="B22" s="39" t="str">
        <f>'[1]Chi tiet'!B17</f>
        <v>Xây dựng quy chế quản lý truy xuất nguồn gốc</v>
      </c>
      <c r="C22" s="22">
        <f t="shared" si="13"/>
        <v>200</v>
      </c>
      <c r="D22" s="22">
        <f t="shared" si="9"/>
        <v>200</v>
      </c>
      <c r="E22" s="22">
        <f t="shared" si="9"/>
        <v>0</v>
      </c>
      <c r="F22" s="22">
        <f t="shared" si="10"/>
        <v>0</v>
      </c>
      <c r="G22" s="22"/>
      <c r="H22" s="22"/>
      <c r="I22" s="22">
        <f t="shared" si="11"/>
        <v>200</v>
      </c>
      <c r="J22" s="22">
        <f>'[1]Chi tiet'!E17</f>
        <v>200</v>
      </c>
      <c r="K22" s="22"/>
      <c r="L22" s="22">
        <f t="shared" si="12"/>
        <v>0</v>
      </c>
      <c r="M22" s="22"/>
      <c r="N22" s="22"/>
      <c r="O22" s="23">
        <f t="shared" si="1"/>
        <v>0</v>
      </c>
      <c r="P22" s="23">
        <f t="shared" si="1"/>
        <v>0</v>
      </c>
      <c r="Q22" s="23"/>
      <c r="R22" s="40"/>
    </row>
    <row r="23" spans="1:18" ht="26.25" x14ac:dyDescent="0.45">
      <c r="A23" s="20" t="str">
        <f>'[1]Chi tiet'!A18</f>
        <v>-</v>
      </c>
      <c r="B23" s="39" t="str">
        <f>'[1]Chi tiet'!B18</f>
        <v>Xúc tiến thương mại sản phẩm OCOP (kết nối các đối tác, tham gia các hội chợ trưng bày, bán sản phẩm,…)</v>
      </c>
      <c r="C23" s="22">
        <f t="shared" si="13"/>
        <v>500</v>
      </c>
      <c r="D23" s="22">
        <f t="shared" si="9"/>
        <v>500</v>
      </c>
      <c r="E23" s="22">
        <f t="shared" si="9"/>
        <v>0</v>
      </c>
      <c r="F23" s="22">
        <f t="shared" si="10"/>
        <v>0</v>
      </c>
      <c r="G23" s="22"/>
      <c r="H23" s="22"/>
      <c r="I23" s="22">
        <f t="shared" si="11"/>
        <v>500</v>
      </c>
      <c r="J23" s="22">
        <f>'[1]Chi tiet'!E18</f>
        <v>500</v>
      </c>
      <c r="K23" s="22"/>
      <c r="L23" s="22">
        <f t="shared" si="12"/>
        <v>0</v>
      </c>
      <c r="M23" s="22"/>
      <c r="N23" s="22"/>
      <c r="O23" s="23">
        <f t="shared" ref="O23:P86" si="14">L23/C23</f>
        <v>0</v>
      </c>
      <c r="P23" s="23">
        <f t="shared" si="14"/>
        <v>0</v>
      </c>
      <c r="Q23" s="23"/>
      <c r="R23" s="40"/>
    </row>
    <row r="24" spans="1:18" ht="39.4" x14ac:dyDescent="0.45">
      <c r="A24" s="20" t="str">
        <f>'[1]Chi tiet'!A19</f>
        <v>-</v>
      </c>
      <c r="B24" s="39" t="str">
        <f>'[1]Chi tiet'!B19</f>
        <v>Nâng cấp, hoàn thiện mô hình giới thiệu sản phẩm OCOP Hà Tĩnh tại Cửa Lò (mô hình theo chỉ đạo của Trung ương)</v>
      </c>
      <c r="C24" s="22">
        <f t="shared" si="13"/>
        <v>250</v>
      </c>
      <c r="D24" s="22">
        <f t="shared" si="9"/>
        <v>250</v>
      </c>
      <c r="E24" s="22">
        <f t="shared" si="9"/>
        <v>0</v>
      </c>
      <c r="F24" s="22">
        <f t="shared" si="10"/>
        <v>0</v>
      </c>
      <c r="G24" s="22"/>
      <c r="H24" s="22"/>
      <c r="I24" s="22">
        <f t="shared" si="11"/>
        <v>250</v>
      </c>
      <c r="J24" s="22">
        <f>'[1]Chi tiet'!E19</f>
        <v>250</v>
      </c>
      <c r="K24" s="22"/>
      <c r="L24" s="22">
        <f t="shared" si="12"/>
        <v>0</v>
      </c>
      <c r="M24" s="22"/>
      <c r="N24" s="22"/>
      <c r="O24" s="23">
        <f t="shared" si="14"/>
        <v>0</v>
      </c>
      <c r="P24" s="23">
        <f t="shared" si="14"/>
        <v>0</v>
      </c>
      <c r="Q24" s="23"/>
      <c r="R24" s="40"/>
    </row>
    <row r="25" spans="1:18" ht="19.5" customHeight="1" x14ac:dyDescent="0.45">
      <c r="A25" s="20" t="str">
        <f>'[1]Chi tiet'!A20</f>
        <v>-</v>
      </c>
      <c r="B25" s="39" t="str">
        <f>'[1]Chi tiet'!B20</f>
        <v>Xây dựng tour tuyến liên huyện</v>
      </c>
      <c r="C25" s="22">
        <f t="shared" si="13"/>
        <v>500</v>
      </c>
      <c r="D25" s="22">
        <f t="shared" si="9"/>
        <v>500</v>
      </c>
      <c r="E25" s="22">
        <f t="shared" si="9"/>
        <v>0</v>
      </c>
      <c r="F25" s="22">
        <f t="shared" si="10"/>
        <v>0</v>
      </c>
      <c r="G25" s="22"/>
      <c r="H25" s="22"/>
      <c r="I25" s="22">
        <f t="shared" si="11"/>
        <v>500</v>
      </c>
      <c r="J25" s="22">
        <f>'[1]Chi tiet'!E20</f>
        <v>500</v>
      </c>
      <c r="K25" s="22"/>
      <c r="L25" s="22">
        <f t="shared" si="12"/>
        <v>0</v>
      </c>
      <c r="M25" s="22"/>
      <c r="N25" s="22"/>
      <c r="O25" s="23">
        <f t="shared" si="14"/>
        <v>0</v>
      </c>
      <c r="P25" s="23">
        <f t="shared" si="14"/>
        <v>0</v>
      </c>
      <c r="Q25" s="23"/>
      <c r="R25" s="40"/>
    </row>
    <row r="26" spans="1:18" ht="39.4" x14ac:dyDescent="0.45">
      <c r="A26" s="20" t="str">
        <f>'[1]Chi tiet'!A21</f>
        <v>-</v>
      </c>
      <c r="B26" s="39" t="str">
        <f>'[1]Chi tiet'!B21</f>
        <v>Xây dựng mô hình Hội quán Cam, Hội quán nước mắm, Hội quán nhung hươu, Hội quán dưa lưới, Hội quán các loại dưa…</v>
      </c>
      <c r="C26" s="22">
        <f t="shared" si="13"/>
        <v>750</v>
      </c>
      <c r="D26" s="22">
        <f t="shared" si="9"/>
        <v>750</v>
      </c>
      <c r="E26" s="22">
        <f t="shared" si="9"/>
        <v>0</v>
      </c>
      <c r="F26" s="22">
        <f t="shared" si="10"/>
        <v>0</v>
      </c>
      <c r="G26" s="22"/>
      <c r="H26" s="22"/>
      <c r="I26" s="22">
        <f t="shared" si="11"/>
        <v>750</v>
      </c>
      <c r="J26" s="22">
        <f>'[1]Chi tiet'!E21</f>
        <v>750</v>
      </c>
      <c r="K26" s="22"/>
      <c r="L26" s="22">
        <f t="shared" si="12"/>
        <v>0</v>
      </c>
      <c r="M26" s="22"/>
      <c r="N26" s="22"/>
      <c r="O26" s="23">
        <f t="shared" si="14"/>
        <v>0</v>
      </c>
      <c r="P26" s="23">
        <f t="shared" si="14"/>
        <v>0</v>
      </c>
      <c r="Q26" s="23"/>
      <c r="R26" s="40"/>
    </row>
    <row r="27" spans="1:18" ht="26.25" x14ac:dyDescent="0.45">
      <c r="A27" s="20" t="str">
        <f>'[1]Chi tiet'!A22</f>
        <v>-</v>
      </c>
      <c r="B27" s="39" t="str">
        <f>'[1]Chi tiet'!B22</f>
        <v>Nâng cao năng lực giám sát thực hiện Chương trình NTM</v>
      </c>
      <c r="C27" s="22"/>
      <c r="D27" s="22"/>
      <c r="E27" s="22"/>
      <c r="F27" s="22"/>
      <c r="G27" s="22"/>
      <c r="H27" s="22"/>
      <c r="I27" s="22"/>
      <c r="J27" s="22"/>
      <c r="K27" s="22"/>
      <c r="L27" s="22"/>
      <c r="M27" s="22"/>
      <c r="N27" s="22"/>
      <c r="O27" s="23"/>
      <c r="P27" s="23"/>
      <c r="Q27" s="23"/>
      <c r="R27" s="40"/>
    </row>
    <row r="28" spans="1:18" ht="39.4" x14ac:dyDescent="0.45">
      <c r="A28" s="20" t="str">
        <f>'[1]Chi tiet'!A23</f>
        <v>+</v>
      </c>
      <c r="B28" s="39" t="str">
        <f>'[1]Chi tiet'!B23</f>
        <v>Tập huấn khu dân cư mẫu, vườn mẫu, XD xã NTM kiểu mẫu; cơ chế chính sách, ứng xử văn hoá nông thôn mới</v>
      </c>
      <c r="C28" s="22">
        <f t="shared" si="13"/>
        <v>500</v>
      </c>
      <c r="D28" s="22">
        <f t="shared" si="9"/>
        <v>500</v>
      </c>
      <c r="E28" s="22">
        <f t="shared" si="9"/>
        <v>0</v>
      </c>
      <c r="F28" s="22">
        <f t="shared" si="10"/>
        <v>0</v>
      </c>
      <c r="G28" s="22"/>
      <c r="H28" s="22"/>
      <c r="I28" s="22">
        <f t="shared" si="11"/>
        <v>500</v>
      </c>
      <c r="J28" s="22">
        <f>'[1]Chi tiet'!E23</f>
        <v>500</v>
      </c>
      <c r="K28" s="22"/>
      <c r="L28" s="22">
        <f t="shared" si="12"/>
        <v>0</v>
      </c>
      <c r="M28" s="22"/>
      <c r="N28" s="22"/>
      <c r="O28" s="23">
        <f t="shared" si="14"/>
        <v>0</v>
      </c>
      <c r="P28" s="23">
        <f t="shared" si="14"/>
        <v>0</v>
      </c>
      <c r="Q28" s="23"/>
      <c r="R28" s="40"/>
    </row>
    <row r="29" spans="1:18" ht="52.5" x14ac:dyDescent="0.45">
      <c r="A29" s="20" t="str">
        <f>'[1]Chi tiet'!A24</f>
        <v>+</v>
      </c>
      <c r="B29" s="39" t="str">
        <f>'[1]Chi tiet'!B24</f>
        <v>Kinh phí thực hiện theo chuyên đề chuyên sâu tại cơ sở đối với các xã khó khăn, xã có tiêu chí thấp, xã đăng ký đạt chuẩn trong năm, xã đăng ký đạt chuẩn nông thôn mới nâng cao, kiểu mẫu…</v>
      </c>
      <c r="C29" s="22">
        <f t="shared" si="13"/>
        <v>300</v>
      </c>
      <c r="D29" s="22">
        <f t="shared" si="9"/>
        <v>300</v>
      </c>
      <c r="E29" s="22">
        <f t="shared" si="9"/>
        <v>0</v>
      </c>
      <c r="F29" s="22">
        <f t="shared" si="10"/>
        <v>0</v>
      </c>
      <c r="G29" s="22"/>
      <c r="H29" s="22"/>
      <c r="I29" s="22">
        <f t="shared" si="11"/>
        <v>300</v>
      </c>
      <c r="J29" s="22">
        <f>'[1]Chi tiet'!E24</f>
        <v>300</v>
      </c>
      <c r="K29" s="22"/>
      <c r="L29" s="22">
        <f t="shared" si="12"/>
        <v>0</v>
      </c>
      <c r="M29" s="22"/>
      <c r="N29" s="22"/>
      <c r="O29" s="23">
        <f t="shared" si="14"/>
        <v>0</v>
      </c>
      <c r="P29" s="23">
        <f t="shared" si="14"/>
        <v>0</v>
      </c>
      <c r="Q29" s="23"/>
      <c r="R29" s="40"/>
    </row>
    <row r="30" spans="1:18" ht="19.5" customHeight="1" x14ac:dyDescent="0.45">
      <c r="A30" s="20" t="str">
        <f>'[1]Chi tiet'!A25</f>
        <v>-</v>
      </c>
      <c r="B30" s="39" t="str">
        <f>'[1]Chi tiet'!B25</f>
        <v>Truyền thông về xây dựng nông thôn mới</v>
      </c>
      <c r="C30" s="22"/>
      <c r="D30" s="22"/>
      <c r="E30" s="22"/>
      <c r="F30" s="22"/>
      <c r="G30" s="22"/>
      <c r="H30" s="22"/>
      <c r="I30" s="22"/>
      <c r="J30" s="22"/>
      <c r="K30" s="22"/>
      <c r="L30" s="22"/>
      <c r="M30" s="22"/>
      <c r="N30" s="22"/>
      <c r="O30" s="23"/>
      <c r="P30" s="23"/>
      <c r="Q30" s="23"/>
      <c r="R30" s="40"/>
    </row>
    <row r="31" spans="1:18" ht="26.25" x14ac:dyDescent="0.45">
      <c r="A31" s="20" t="str">
        <f>'[1]Chi tiet'!A26</f>
        <v>+</v>
      </c>
      <c r="B31" s="39" t="str">
        <f>'[1]Chi tiet'!B26</f>
        <v xml:space="preserve">Kinh phí tổ chức Hội thi Khu dân cư nông thôn mới kiểu mẫu, vườn mẫu lần thứ 2 </v>
      </c>
      <c r="C31" s="22">
        <f t="shared" si="13"/>
        <v>1500</v>
      </c>
      <c r="D31" s="22">
        <f t="shared" si="9"/>
        <v>1500</v>
      </c>
      <c r="E31" s="22">
        <f t="shared" si="9"/>
        <v>0</v>
      </c>
      <c r="F31" s="22">
        <f t="shared" si="10"/>
        <v>0</v>
      </c>
      <c r="G31" s="22"/>
      <c r="H31" s="22"/>
      <c r="I31" s="22">
        <f t="shared" si="11"/>
        <v>1500</v>
      </c>
      <c r="J31" s="22">
        <f>'[1]Chi tiet'!E26</f>
        <v>1500</v>
      </c>
      <c r="K31" s="22"/>
      <c r="L31" s="22">
        <f t="shared" si="12"/>
        <v>0</v>
      </c>
      <c r="M31" s="22"/>
      <c r="N31" s="22"/>
      <c r="O31" s="23">
        <f t="shared" si="14"/>
        <v>0</v>
      </c>
      <c r="P31" s="23">
        <f t="shared" si="14"/>
        <v>0</v>
      </c>
      <c r="Q31" s="23"/>
      <c r="R31" s="40"/>
    </row>
    <row r="32" spans="1:18" ht="39.4" x14ac:dyDescent="0.45">
      <c r="A32" s="20" t="str">
        <f>'[1]Chi tiet'!A27</f>
        <v>+</v>
      </c>
      <c r="B32" s="39" t="str">
        <f>'[1]Chi tiet'!B27</f>
        <v>Hoạt động của trang Web nông thôn mới (hosting; nhuận bút, nhuận ảnh, quản trị....), cổng thông tin điện tử tư vấn chính sách, vay vốn,…</v>
      </c>
      <c r="C32" s="22">
        <f t="shared" si="13"/>
        <v>480</v>
      </c>
      <c r="D32" s="22">
        <f t="shared" si="9"/>
        <v>480</v>
      </c>
      <c r="E32" s="22">
        <f t="shared" si="9"/>
        <v>0</v>
      </c>
      <c r="F32" s="22">
        <f t="shared" si="10"/>
        <v>0</v>
      </c>
      <c r="G32" s="22"/>
      <c r="H32" s="22"/>
      <c r="I32" s="22">
        <f t="shared" si="11"/>
        <v>480</v>
      </c>
      <c r="J32" s="22">
        <f>'[1]Chi tiet'!E27</f>
        <v>480</v>
      </c>
      <c r="K32" s="22"/>
      <c r="L32" s="22">
        <f t="shared" si="12"/>
        <v>0</v>
      </c>
      <c r="M32" s="22"/>
      <c r="N32" s="22"/>
      <c r="O32" s="23">
        <f t="shared" si="14"/>
        <v>0</v>
      </c>
      <c r="P32" s="23">
        <f t="shared" si="14"/>
        <v>0</v>
      </c>
      <c r="Q32" s="23"/>
      <c r="R32" s="40"/>
    </row>
    <row r="33" spans="1:18" ht="26.25" x14ac:dyDescent="0.45">
      <c r="A33" s="20" t="str">
        <f>'[1]Chi tiet'!A28</f>
        <v>+</v>
      </c>
      <c r="B33" s="39" t="str">
        <f>'[1]Chi tiet'!B28</f>
        <v>In ấn các loại sổ tay hướng dẫn (tài liệu của Trung ương và của tỉnh)</v>
      </c>
      <c r="C33" s="22">
        <f t="shared" si="13"/>
        <v>200</v>
      </c>
      <c r="D33" s="22">
        <f t="shared" si="9"/>
        <v>200</v>
      </c>
      <c r="E33" s="22">
        <f t="shared" si="9"/>
        <v>0</v>
      </c>
      <c r="F33" s="22">
        <f t="shared" si="10"/>
        <v>0</v>
      </c>
      <c r="G33" s="22"/>
      <c r="H33" s="22"/>
      <c r="I33" s="22">
        <f t="shared" si="11"/>
        <v>200</v>
      </c>
      <c r="J33" s="22">
        <f>'[1]Chi tiet'!E28</f>
        <v>200</v>
      </c>
      <c r="K33" s="22"/>
      <c r="L33" s="22">
        <f t="shared" si="12"/>
        <v>0</v>
      </c>
      <c r="M33" s="22"/>
      <c r="N33" s="22"/>
      <c r="O33" s="23">
        <f t="shared" si="14"/>
        <v>0</v>
      </c>
      <c r="P33" s="23">
        <f t="shared" si="14"/>
        <v>0</v>
      </c>
      <c r="Q33" s="23"/>
      <c r="R33" s="40"/>
    </row>
    <row r="34" spans="1:18" x14ac:dyDescent="0.45">
      <c r="A34" s="20" t="str">
        <f>'[1]Chi tiet'!A29</f>
        <v>+</v>
      </c>
      <c r="B34" s="39" t="str">
        <f>'[1]Chi tiet'!B29</f>
        <v>Các hoạt động truyền thông khác về xây dựng NTM</v>
      </c>
      <c r="C34" s="22">
        <f t="shared" si="13"/>
        <v>200</v>
      </c>
      <c r="D34" s="22">
        <f t="shared" si="9"/>
        <v>200</v>
      </c>
      <c r="E34" s="22">
        <f t="shared" si="9"/>
        <v>0</v>
      </c>
      <c r="F34" s="22">
        <f t="shared" si="10"/>
        <v>0</v>
      </c>
      <c r="G34" s="22"/>
      <c r="H34" s="22"/>
      <c r="I34" s="22">
        <f t="shared" si="11"/>
        <v>200</v>
      </c>
      <c r="J34" s="22">
        <f>'[1]Chi tiet'!E29</f>
        <v>200</v>
      </c>
      <c r="K34" s="22"/>
      <c r="L34" s="22">
        <f t="shared" si="12"/>
        <v>0</v>
      </c>
      <c r="M34" s="22"/>
      <c r="N34" s="22"/>
      <c r="O34" s="23">
        <f t="shared" si="14"/>
        <v>0</v>
      </c>
      <c r="P34" s="23">
        <f t="shared" si="14"/>
        <v>0</v>
      </c>
      <c r="Q34" s="23"/>
      <c r="R34" s="40"/>
    </row>
    <row r="35" spans="1:18" ht="39.4" x14ac:dyDescent="0.45">
      <c r="A35" s="20" t="str">
        <f>'[1]Chi tiet'!A30</f>
        <v>+</v>
      </c>
      <c r="B35" s="39" t="str">
        <f>'[1]Chi tiet'!B30</f>
        <v>Tuyên truyền công tác xây dựng nông thôn mới của tỉnh trên Tạp chí Doanh nghiệp và Trang trại Việt Nam</v>
      </c>
      <c r="C35" s="22">
        <f t="shared" si="13"/>
        <v>50</v>
      </c>
      <c r="D35" s="22">
        <f t="shared" si="9"/>
        <v>50</v>
      </c>
      <c r="E35" s="22">
        <f t="shared" si="9"/>
        <v>0</v>
      </c>
      <c r="F35" s="22">
        <f t="shared" si="10"/>
        <v>0</v>
      </c>
      <c r="G35" s="22"/>
      <c r="H35" s="22"/>
      <c r="I35" s="22">
        <f t="shared" si="11"/>
        <v>50</v>
      </c>
      <c r="J35" s="22">
        <f>'[1]Chi tiet'!E30</f>
        <v>50</v>
      </c>
      <c r="K35" s="22"/>
      <c r="L35" s="22"/>
      <c r="M35" s="22"/>
      <c r="N35" s="22"/>
      <c r="O35" s="23"/>
      <c r="P35" s="23"/>
      <c r="Q35" s="23"/>
      <c r="R35" s="40"/>
    </row>
    <row r="36" spans="1:18" ht="26.25" x14ac:dyDescent="0.45">
      <c r="A36" s="20" t="str">
        <f>'[1]Chi tiet'!A31</f>
        <v>-</v>
      </c>
      <c r="B36" s="39" t="str">
        <f>'[1]Chi tiet'!B31</f>
        <v>Hoạt động quản lý, chỉ đạo, kiểm tra, giám sát cấp tỉnh</v>
      </c>
      <c r="C36" s="22">
        <f t="shared" si="13"/>
        <v>3840</v>
      </c>
      <c r="D36" s="22">
        <f t="shared" si="9"/>
        <v>3840</v>
      </c>
      <c r="E36" s="22">
        <f t="shared" si="9"/>
        <v>0</v>
      </c>
      <c r="F36" s="22">
        <f t="shared" si="10"/>
        <v>0</v>
      </c>
      <c r="G36" s="22"/>
      <c r="H36" s="22"/>
      <c r="I36" s="22">
        <f t="shared" si="11"/>
        <v>3840</v>
      </c>
      <c r="J36" s="22">
        <f>'[1]Chi tiet'!E31</f>
        <v>3840</v>
      </c>
      <c r="K36" s="22"/>
      <c r="L36" s="22">
        <f t="shared" si="12"/>
        <v>0</v>
      </c>
      <c r="M36" s="22"/>
      <c r="N36" s="22"/>
      <c r="O36" s="23">
        <f t="shared" si="14"/>
        <v>0</v>
      </c>
      <c r="P36" s="23">
        <f t="shared" si="14"/>
        <v>0</v>
      </c>
      <c r="Q36" s="23"/>
      <c r="R36" s="40"/>
    </row>
    <row r="37" spans="1:18" ht="19.5" customHeight="1" x14ac:dyDescent="0.45">
      <c r="A37" s="20" t="str">
        <f>'[1]Chi tiet'!A32</f>
        <v>-</v>
      </c>
      <c r="B37" s="39" t="str">
        <f>'[1]Chi tiet'!B32</f>
        <v>Xây dựng đề án tỉnh NTM</v>
      </c>
      <c r="C37" s="22">
        <f t="shared" si="13"/>
        <v>1830</v>
      </c>
      <c r="D37" s="22">
        <f t="shared" si="9"/>
        <v>1830</v>
      </c>
      <c r="E37" s="22">
        <f t="shared" si="9"/>
        <v>0</v>
      </c>
      <c r="F37" s="22">
        <f t="shared" si="10"/>
        <v>0</v>
      </c>
      <c r="G37" s="22"/>
      <c r="H37" s="22"/>
      <c r="I37" s="22">
        <f t="shared" si="11"/>
        <v>1830</v>
      </c>
      <c r="J37" s="22">
        <f>'[1]Chi tiet'!E32</f>
        <v>1830</v>
      </c>
      <c r="K37" s="22"/>
      <c r="L37" s="22">
        <f t="shared" si="12"/>
        <v>0</v>
      </c>
      <c r="M37" s="22"/>
      <c r="N37" s="22"/>
      <c r="O37" s="23">
        <f t="shared" si="14"/>
        <v>0</v>
      </c>
      <c r="P37" s="23">
        <f t="shared" si="14"/>
        <v>0</v>
      </c>
      <c r="Q37" s="23"/>
      <c r="R37" s="40"/>
    </row>
    <row r="38" spans="1:18" ht="25.5" customHeight="1" x14ac:dyDescent="0.45">
      <c r="A38" s="20">
        <f>'[1]Chi tiet'!A33</f>
        <v>2</v>
      </c>
      <c r="B38" s="39" t="str">
        <f>'[1]Chi tiet'!B33</f>
        <v>Trung tâm Khuyến nông tỉnh</v>
      </c>
      <c r="C38" s="22">
        <f>C39</f>
        <v>600</v>
      </c>
      <c r="D38" s="22">
        <f t="shared" ref="D38:N38" si="15">D39</f>
        <v>600</v>
      </c>
      <c r="E38" s="22">
        <f t="shared" si="15"/>
        <v>0</v>
      </c>
      <c r="F38" s="22">
        <f t="shared" si="15"/>
        <v>0</v>
      </c>
      <c r="G38" s="22">
        <f t="shared" si="15"/>
        <v>0</v>
      </c>
      <c r="H38" s="22">
        <f t="shared" si="15"/>
        <v>0</v>
      </c>
      <c r="I38" s="22">
        <f t="shared" si="15"/>
        <v>600</v>
      </c>
      <c r="J38" s="22">
        <f t="shared" si="15"/>
        <v>600</v>
      </c>
      <c r="K38" s="22">
        <f t="shared" si="15"/>
        <v>0</v>
      </c>
      <c r="L38" s="22">
        <f t="shared" si="15"/>
        <v>0</v>
      </c>
      <c r="M38" s="22">
        <f t="shared" si="15"/>
        <v>0</v>
      </c>
      <c r="N38" s="22">
        <f t="shared" si="15"/>
        <v>0</v>
      </c>
      <c r="O38" s="23">
        <f t="shared" si="14"/>
        <v>0</v>
      </c>
      <c r="P38" s="23">
        <f t="shared" si="14"/>
        <v>0</v>
      </c>
      <c r="Q38" s="23"/>
      <c r="R38" s="40"/>
    </row>
    <row r="39" spans="1:18" ht="26.25" x14ac:dyDescent="0.45">
      <c r="A39" s="20" t="str">
        <f>'[1]Chi tiet'!A34</f>
        <v>-</v>
      </c>
      <c r="B39" s="39" t="str">
        <f>'[1]Chi tiet'!B34</f>
        <v>Xây dựng MH sản xuất lúa theo tiêu chuẩn hữu cơ (đạt chuẩn chứng nhận) vụ Hè Thu năm 2020</v>
      </c>
      <c r="C39" s="22">
        <f t="shared" si="13"/>
        <v>600</v>
      </c>
      <c r="D39" s="22">
        <f t="shared" si="9"/>
        <v>600</v>
      </c>
      <c r="E39" s="22">
        <f t="shared" si="9"/>
        <v>0</v>
      </c>
      <c r="F39" s="22">
        <f t="shared" si="10"/>
        <v>0</v>
      </c>
      <c r="G39" s="22"/>
      <c r="H39" s="22"/>
      <c r="I39" s="22">
        <f t="shared" si="11"/>
        <v>600</v>
      </c>
      <c r="J39" s="22">
        <f>'[1]Chi tiet'!H34</f>
        <v>600</v>
      </c>
      <c r="K39" s="22"/>
      <c r="L39" s="22">
        <f t="shared" si="12"/>
        <v>0</v>
      </c>
      <c r="M39" s="22"/>
      <c r="N39" s="22"/>
      <c r="O39" s="23">
        <f t="shared" si="14"/>
        <v>0</v>
      </c>
      <c r="P39" s="23">
        <f t="shared" si="14"/>
        <v>0</v>
      </c>
      <c r="Q39" s="23"/>
      <c r="R39" s="40"/>
    </row>
    <row r="40" spans="1:18" ht="18" customHeight="1" x14ac:dyDescent="0.45">
      <c r="A40" s="20">
        <f>'[1]Chi tiet'!A35</f>
        <v>3</v>
      </c>
      <c r="B40" s="39" t="str">
        <f>'[1]Chi tiet'!B35</f>
        <v>Chi cục QLCL nông lâm thủy sản</v>
      </c>
      <c r="C40" s="22">
        <f>C41</f>
        <v>500</v>
      </c>
      <c r="D40" s="22">
        <f t="shared" ref="D40:N40" si="16">D41</f>
        <v>500</v>
      </c>
      <c r="E40" s="22">
        <f t="shared" si="16"/>
        <v>0</v>
      </c>
      <c r="F40" s="22">
        <f t="shared" si="16"/>
        <v>0</v>
      </c>
      <c r="G40" s="22">
        <f t="shared" si="16"/>
        <v>0</v>
      </c>
      <c r="H40" s="22">
        <f t="shared" si="16"/>
        <v>0</v>
      </c>
      <c r="I40" s="22">
        <f t="shared" si="16"/>
        <v>500</v>
      </c>
      <c r="J40" s="22">
        <f t="shared" si="16"/>
        <v>500</v>
      </c>
      <c r="K40" s="22">
        <f t="shared" si="16"/>
        <v>0</v>
      </c>
      <c r="L40" s="22">
        <f t="shared" si="16"/>
        <v>0</v>
      </c>
      <c r="M40" s="22">
        <f t="shared" si="16"/>
        <v>0</v>
      </c>
      <c r="N40" s="22">
        <f t="shared" si="16"/>
        <v>0</v>
      </c>
      <c r="O40" s="23">
        <f t="shared" si="14"/>
        <v>0</v>
      </c>
      <c r="P40" s="23">
        <f t="shared" si="14"/>
        <v>0</v>
      </c>
      <c r="Q40" s="23"/>
      <c r="R40" s="40"/>
    </row>
    <row r="41" spans="1:18" ht="65.650000000000006" x14ac:dyDescent="0.45">
      <c r="A41" s="20" t="str">
        <f>'[1]Chi tiet'!A36</f>
        <v>-</v>
      </c>
      <c r="B41" s="39" t="str">
        <f>'[1]Chi tiet'!B36</f>
        <v>Hỗ trợ thực hiện quảng bá, xúc tiến thị trường, kết nối cung - cầu tiêu thụ sản phẩm nông lâm thủy sản và xây dựng các mô hình phát triển sản xuất liên kết theo chuỗi giá trị (quy mô liên huyện) gắn với chương trình OCOP năm 2020</v>
      </c>
      <c r="C41" s="22">
        <f t="shared" si="13"/>
        <v>500</v>
      </c>
      <c r="D41" s="22">
        <f t="shared" si="9"/>
        <v>500</v>
      </c>
      <c r="E41" s="22">
        <f t="shared" si="9"/>
        <v>0</v>
      </c>
      <c r="F41" s="22">
        <f t="shared" si="10"/>
        <v>0</v>
      </c>
      <c r="G41" s="22"/>
      <c r="H41" s="22"/>
      <c r="I41" s="22">
        <f t="shared" si="11"/>
        <v>500</v>
      </c>
      <c r="J41" s="22">
        <f>'[1]Chi tiet'!H36</f>
        <v>500</v>
      </c>
      <c r="K41" s="22"/>
      <c r="L41" s="22">
        <f t="shared" si="12"/>
        <v>0</v>
      </c>
      <c r="M41" s="22"/>
      <c r="N41" s="22"/>
      <c r="O41" s="23">
        <f t="shared" si="14"/>
        <v>0</v>
      </c>
      <c r="P41" s="23">
        <f t="shared" si="14"/>
        <v>0</v>
      </c>
      <c r="Q41" s="23"/>
      <c r="R41" s="40"/>
    </row>
    <row r="42" spans="1:18" ht="24" customHeight="1" x14ac:dyDescent="0.45">
      <c r="A42" s="20">
        <f>'[1]Chi tiet'!A37</f>
        <v>4</v>
      </c>
      <c r="B42" s="39" t="str">
        <f>'[1]Chi tiet'!B37</f>
        <v>Chi cục Phát triển nông thôn</v>
      </c>
      <c r="C42" s="22">
        <f>SUM(C43:C47)</f>
        <v>1550</v>
      </c>
      <c r="D42" s="22">
        <f t="shared" ref="D42:N42" si="17">SUM(D43:D47)</f>
        <v>1550</v>
      </c>
      <c r="E42" s="22">
        <f t="shared" si="17"/>
        <v>0</v>
      </c>
      <c r="F42" s="22">
        <f t="shared" si="17"/>
        <v>0</v>
      </c>
      <c r="G42" s="22">
        <f t="shared" si="17"/>
        <v>0</v>
      </c>
      <c r="H42" s="22">
        <f t="shared" si="17"/>
        <v>0</v>
      </c>
      <c r="I42" s="22">
        <f t="shared" si="17"/>
        <v>1550</v>
      </c>
      <c r="J42" s="22">
        <f t="shared" si="17"/>
        <v>1550</v>
      </c>
      <c r="K42" s="22">
        <f t="shared" si="17"/>
        <v>0</v>
      </c>
      <c r="L42" s="22">
        <f t="shared" si="17"/>
        <v>0</v>
      </c>
      <c r="M42" s="22">
        <f t="shared" si="17"/>
        <v>0</v>
      </c>
      <c r="N42" s="22">
        <f t="shared" si="17"/>
        <v>0</v>
      </c>
      <c r="O42" s="23">
        <f t="shared" si="14"/>
        <v>0</v>
      </c>
      <c r="P42" s="23">
        <f t="shared" si="14"/>
        <v>0</v>
      </c>
      <c r="Q42" s="23"/>
      <c r="R42" s="40"/>
    </row>
    <row r="43" spans="1:18" ht="39.4" x14ac:dyDescent="0.45">
      <c r="A43" s="20" t="str">
        <f>'[1]Chi tiet'!A38</f>
        <v>-</v>
      </c>
      <c r="B43" s="39" t="str">
        <f>'[1]Chi tiet'!B38</f>
        <v>Hỗ trợ thông tin truyền truyền ngành nghề, làng nghề nông thôn, tập huấn, bồi dưỡng nguồn nhân lực, điều tra, …</v>
      </c>
      <c r="C43" s="22">
        <f t="shared" si="13"/>
        <v>600</v>
      </c>
      <c r="D43" s="22">
        <f t="shared" si="9"/>
        <v>600</v>
      </c>
      <c r="E43" s="22">
        <f t="shared" si="9"/>
        <v>0</v>
      </c>
      <c r="F43" s="22">
        <f t="shared" si="10"/>
        <v>0</v>
      </c>
      <c r="G43" s="22"/>
      <c r="H43" s="22"/>
      <c r="I43" s="22">
        <f t="shared" si="11"/>
        <v>600</v>
      </c>
      <c r="J43" s="22">
        <f>'[1]Chi tiet'!H38</f>
        <v>600</v>
      </c>
      <c r="K43" s="22"/>
      <c r="L43" s="22">
        <f t="shared" si="12"/>
        <v>0</v>
      </c>
      <c r="M43" s="22"/>
      <c r="N43" s="22"/>
      <c r="O43" s="23">
        <f t="shared" si="14"/>
        <v>0</v>
      </c>
      <c r="P43" s="23">
        <f t="shared" si="14"/>
        <v>0</v>
      </c>
      <c r="Q43" s="23"/>
      <c r="R43" s="40"/>
    </row>
    <row r="44" spans="1:18" ht="26.25" x14ac:dyDescent="0.45">
      <c r="A44" s="20" t="str">
        <f>'[1]Chi tiet'!A39</f>
        <v>-</v>
      </c>
      <c r="B44" s="39" t="str">
        <f>'[1]Chi tiet'!B39</f>
        <v>Hỗ trợ đào tạo, tập huấn, bồi dưỡng cho Hợp tác xã nông nghiệp</v>
      </c>
      <c r="C44" s="22">
        <f t="shared" si="13"/>
        <v>400</v>
      </c>
      <c r="D44" s="22">
        <f t="shared" si="9"/>
        <v>400</v>
      </c>
      <c r="E44" s="22">
        <f t="shared" si="9"/>
        <v>0</v>
      </c>
      <c r="F44" s="22">
        <f t="shared" si="10"/>
        <v>0</v>
      </c>
      <c r="G44" s="22"/>
      <c r="H44" s="22"/>
      <c r="I44" s="22">
        <f t="shared" si="11"/>
        <v>400</v>
      </c>
      <c r="J44" s="22">
        <f>'[1]Chi tiet'!H39</f>
        <v>400</v>
      </c>
      <c r="K44" s="22"/>
      <c r="L44" s="22">
        <f t="shared" si="12"/>
        <v>0</v>
      </c>
      <c r="M44" s="22"/>
      <c r="N44" s="22"/>
      <c r="O44" s="23">
        <f t="shared" si="14"/>
        <v>0</v>
      </c>
      <c r="P44" s="23">
        <f t="shared" si="14"/>
        <v>0</v>
      </c>
      <c r="Q44" s="23"/>
      <c r="R44" s="40"/>
    </row>
    <row r="45" spans="1:18" ht="26.25" x14ac:dyDescent="0.45">
      <c r="A45" s="20" t="str">
        <f>'[1]Chi tiet'!A40</f>
        <v>-</v>
      </c>
      <c r="B45" s="39" t="str">
        <f>'[1]Chi tiet'!B40</f>
        <v>Hỗ trợ tuyên truyền phát triển kinh tế tập thể, hợp tác xã, trang trại trong nông nghiệp</v>
      </c>
      <c r="C45" s="22">
        <f t="shared" si="13"/>
        <v>100</v>
      </c>
      <c r="D45" s="22">
        <f t="shared" si="9"/>
        <v>100</v>
      </c>
      <c r="E45" s="22">
        <f t="shared" si="9"/>
        <v>0</v>
      </c>
      <c r="F45" s="22">
        <f t="shared" si="10"/>
        <v>0</v>
      </c>
      <c r="G45" s="22"/>
      <c r="H45" s="22"/>
      <c r="I45" s="22">
        <f t="shared" si="11"/>
        <v>100</v>
      </c>
      <c r="J45" s="22">
        <f>'[1]Chi tiet'!H40</f>
        <v>100</v>
      </c>
      <c r="K45" s="22"/>
      <c r="L45" s="22">
        <f t="shared" si="12"/>
        <v>0</v>
      </c>
      <c r="M45" s="22"/>
      <c r="N45" s="22"/>
      <c r="O45" s="23">
        <f t="shared" si="14"/>
        <v>0</v>
      </c>
      <c r="P45" s="23">
        <f t="shared" si="14"/>
        <v>0</v>
      </c>
      <c r="Q45" s="23"/>
      <c r="R45" s="40"/>
    </row>
    <row r="46" spans="1:18" ht="26.25" x14ac:dyDescent="0.45">
      <c r="A46" s="20" t="str">
        <f>'[1]Chi tiet'!A41</f>
        <v>-</v>
      </c>
      <c r="B46" s="39" t="str">
        <f>'[1]Chi tiet'!B41</f>
        <v>Điều tra, đánh giá, phân loại HTX trong lĩnh vực nông nghiệp</v>
      </c>
      <c r="C46" s="22">
        <f t="shared" si="13"/>
        <v>100</v>
      </c>
      <c r="D46" s="22">
        <f t="shared" si="9"/>
        <v>100</v>
      </c>
      <c r="E46" s="22">
        <f t="shared" si="9"/>
        <v>0</v>
      </c>
      <c r="F46" s="22">
        <f t="shared" si="10"/>
        <v>0</v>
      </c>
      <c r="G46" s="22"/>
      <c r="H46" s="22"/>
      <c r="I46" s="22">
        <f t="shared" si="11"/>
        <v>100</v>
      </c>
      <c r="J46" s="22">
        <f>'[1]Chi tiet'!H41</f>
        <v>100</v>
      </c>
      <c r="K46" s="22"/>
      <c r="L46" s="22">
        <f t="shared" si="12"/>
        <v>0</v>
      </c>
      <c r="M46" s="22"/>
      <c r="N46" s="22"/>
      <c r="O46" s="23">
        <f t="shared" si="14"/>
        <v>0</v>
      </c>
      <c r="P46" s="23">
        <f t="shared" si="14"/>
        <v>0</v>
      </c>
      <c r="Q46" s="23"/>
      <c r="R46" s="40"/>
    </row>
    <row r="47" spans="1:18" ht="26.25" x14ac:dyDescent="0.45">
      <c r="A47" s="20" t="str">
        <f>'[1]Chi tiet'!A42</f>
        <v>-</v>
      </c>
      <c r="B47" s="39" t="str">
        <f>'[1]Chi tiet'!B42</f>
        <v>Kinh phí hướng dẫn, hỗ trợ phát triển sản phẩm Chương trình OCOP</v>
      </c>
      <c r="C47" s="22">
        <f t="shared" si="13"/>
        <v>350</v>
      </c>
      <c r="D47" s="22">
        <f t="shared" si="9"/>
        <v>350</v>
      </c>
      <c r="E47" s="22">
        <f t="shared" si="9"/>
        <v>0</v>
      </c>
      <c r="F47" s="22">
        <f t="shared" si="10"/>
        <v>0</v>
      </c>
      <c r="G47" s="22"/>
      <c r="H47" s="22"/>
      <c r="I47" s="22">
        <f t="shared" si="11"/>
        <v>350</v>
      </c>
      <c r="J47" s="22">
        <f>'[1]Chi tiet'!H42</f>
        <v>350</v>
      </c>
      <c r="K47" s="22"/>
      <c r="L47" s="22">
        <f t="shared" si="12"/>
        <v>0</v>
      </c>
      <c r="M47" s="22"/>
      <c r="N47" s="22"/>
      <c r="O47" s="23">
        <f t="shared" si="14"/>
        <v>0</v>
      </c>
      <c r="P47" s="23">
        <f t="shared" si="14"/>
        <v>0</v>
      </c>
      <c r="Q47" s="23"/>
      <c r="R47" s="40"/>
    </row>
    <row r="48" spans="1:18" ht="24" customHeight="1" x14ac:dyDescent="0.45">
      <c r="A48" s="20">
        <f>'[1]Chi tiet'!A43</f>
        <v>5</v>
      </c>
      <c r="B48" s="39" t="str">
        <f>'[1]Chi tiet'!B43</f>
        <v xml:space="preserve">Liên minh HTX </v>
      </c>
      <c r="C48" s="22">
        <f>SUM(C49:C53)</f>
        <v>1550</v>
      </c>
      <c r="D48" s="22">
        <f t="shared" ref="D48:N48" si="18">SUM(D49:D53)</f>
        <v>1550</v>
      </c>
      <c r="E48" s="22">
        <f t="shared" si="18"/>
        <v>0</v>
      </c>
      <c r="F48" s="22">
        <f t="shared" si="18"/>
        <v>0</v>
      </c>
      <c r="G48" s="22">
        <f t="shared" si="18"/>
        <v>0</v>
      </c>
      <c r="H48" s="22">
        <f t="shared" si="18"/>
        <v>0</v>
      </c>
      <c r="I48" s="22">
        <f t="shared" si="18"/>
        <v>1550</v>
      </c>
      <c r="J48" s="22">
        <f t="shared" si="18"/>
        <v>1550</v>
      </c>
      <c r="K48" s="22">
        <f t="shared" si="18"/>
        <v>0</v>
      </c>
      <c r="L48" s="22">
        <f t="shared" si="18"/>
        <v>0</v>
      </c>
      <c r="M48" s="22">
        <f t="shared" si="18"/>
        <v>0</v>
      </c>
      <c r="N48" s="22">
        <f t="shared" si="18"/>
        <v>0</v>
      </c>
      <c r="O48" s="23">
        <f t="shared" si="14"/>
        <v>0</v>
      </c>
      <c r="P48" s="23">
        <f t="shared" si="14"/>
        <v>0</v>
      </c>
      <c r="Q48" s="23"/>
      <c r="R48" s="40"/>
    </row>
    <row r="49" spans="1:18" ht="39.4" x14ac:dyDescent="0.45">
      <c r="A49" s="20" t="str">
        <f>'[1]Chi tiet'!A44</f>
        <v>-</v>
      </c>
      <c r="B49" s="39" t="str">
        <f>'[1]Chi tiet'!B44</f>
        <v>Hỗ trợ bồi dưỡng nguồn nhân lực phát triển hợp tác xã giai đoạn 2015-2020 thực hiện theo Quyết định số 2261/QĐ-TTg ngày 15/12/2014 của TTCP</v>
      </c>
      <c r="C49" s="22">
        <f t="shared" si="13"/>
        <v>950</v>
      </c>
      <c r="D49" s="22">
        <f t="shared" si="9"/>
        <v>950</v>
      </c>
      <c r="E49" s="22">
        <f t="shared" si="9"/>
        <v>0</v>
      </c>
      <c r="F49" s="22">
        <f t="shared" si="10"/>
        <v>0</v>
      </c>
      <c r="G49" s="22"/>
      <c r="H49" s="22"/>
      <c r="I49" s="22">
        <f t="shared" si="11"/>
        <v>950</v>
      </c>
      <c r="J49" s="22">
        <f>'[1]Chi tiet'!H44</f>
        <v>950</v>
      </c>
      <c r="K49" s="22"/>
      <c r="L49" s="22">
        <f t="shared" si="12"/>
        <v>0</v>
      </c>
      <c r="M49" s="22"/>
      <c r="N49" s="22"/>
      <c r="O49" s="23">
        <f t="shared" si="14"/>
        <v>0</v>
      </c>
      <c r="P49" s="23">
        <f t="shared" si="14"/>
        <v>0</v>
      </c>
      <c r="Q49" s="23"/>
      <c r="R49" s="40"/>
    </row>
    <row r="50" spans="1:18" ht="26.25" x14ac:dyDescent="0.45">
      <c r="A50" s="20" t="str">
        <f>'[1]Chi tiet'!A45</f>
        <v>-</v>
      </c>
      <c r="B50" s="39" t="str">
        <f>'[1]Chi tiet'!B45</f>
        <v>Hợp tác xã Tân Tiến Phát, xã Cẩm Vịnh, huyện Cẩm Xuyên</v>
      </c>
      <c r="C50" s="22">
        <f t="shared" si="13"/>
        <v>150</v>
      </c>
      <c r="D50" s="22">
        <f t="shared" si="9"/>
        <v>150</v>
      </c>
      <c r="E50" s="22">
        <f t="shared" si="9"/>
        <v>0</v>
      </c>
      <c r="F50" s="22">
        <f t="shared" si="10"/>
        <v>0</v>
      </c>
      <c r="G50" s="22"/>
      <c r="H50" s="22"/>
      <c r="I50" s="22">
        <f t="shared" si="11"/>
        <v>150</v>
      </c>
      <c r="J50" s="22">
        <f>'[1]Chi tiet'!H45</f>
        <v>150</v>
      </c>
      <c r="K50" s="22"/>
      <c r="L50" s="22">
        <f t="shared" si="12"/>
        <v>0</v>
      </c>
      <c r="M50" s="22"/>
      <c r="N50" s="22"/>
      <c r="O50" s="23">
        <f t="shared" si="14"/>
        <v>0</v>
      </c>
      <c r="P50" s="23">
        <f t="shared" si="14"/>
        <v>0</v>
      </c>
      <c r="Q50" s="23"/>
      <c r="R50" s="40"/>
    </row>
    <row r="51" spans="1:18" ht="26.25" x14ac:dyDescent="0.45">
      <c r="A51" s="20" t="str">
        <f>'[1]Chi tiet'!A46</f>
        <v>-</v>
      </c>
      <c r="B51" s="39" t="str">
        <f>'[1]Chi tiet'!B46</f>
        <v>Hợp tác xã Thương mại dịch vụ chế biến nông sản Hạnh Cường, xã Thạch Bình, TP Hà Tĩnh</v>
      </c>
      <c r="C51" s="22">
        <f t="shared" si="13"/>
        <v>150</v>
      </c>
      <c r="D51" s="22">
        <f t="shared" si="9"/>
        <v>150</v>
      </c>
      <c r="E51" s="22">
        <f t="shared" si="9"/>
        <v>0</v>
      </c>
      <c r="F51" s="22">
        <f t="shared" si="10"/>
        <v>0</v>
      </c>
      <c r="G51" s="22"/>
      <c r="H51" s="22"/>
      <c r="I51" s="22">
        <f t="shared" si="11"/>
        <v>150</v>
      </c>
      <c r="J51" s="22">
        <f>'[1]Chi tiet'!H46</f>
        <v>150</v>
      </c>
      <c r="K51" s="22"/>
      <c r="L51" s="22">
        <f t="shared" si="12"/>
        <v>0</v>
      </c>
      <c r="M51" s="22"/>
      <c r="N51" s="22"/>
      <c r="O51" s="23">
        <f t="shared" si="14"/>
        <v>0</v>
      </c>
      <c r="P51" s="23">
        <f t="shared" si="14"/>
        <v>0</v>
      </c>
      <c r="Q51" s="23"/>
      <c r="R51" s="40"/>
    </row>
    <row r="52" spans="1:18" ht="26.25" x14ac:dyDescent="0.45">
      <c r="A52" s="20" t="str">
        <f>'[1]Chi tiet'!A47</f>
        <v>-</v>
      </c>
      <c r="B52" s="39" t="str">
        <f>'[1]Chi tiet'!B47</f>
        <v>Hợp tác môi trường Cẩm Thành, xã Cẩm Thành, huyện Cẩm Xuyên</v>
      </c>
      <c r="C52" s="22">
        <f t="shared" si="13"/>
        <v>150</v>
      </c>
      <c r="D52" s="22">
        <f t="shared" si="9"/>
        <v>150</v>
      </c>
      <c r="E52" s="22">
        <f t="shared" si="9"/>
        <v>0</v>
      </c>
      <c r="F52" s="22">
        <f t="shared" si="10"/>
        <v>0</v>
      </c>
      <c r="G52" s="22"/>
      <c r="H52" s="22"/>
      <c r="I52" s="22">
        <f t="shared" si="11"/>
        <v>150</v>
      </c>
      <c r="J52" s="22">
        <f>'[1]Chi tiet'!H47</f>
        <v>150</v>
      </c>
      <c r="K52" s="22"/>
      <c r="L52" s="22">
        <f t="shared" si="12"/>
        <v>0</v>
      </c>
      <c r="M52" s="22"/>
      <c r="N52" s="22"/>
      <c r="O52" s="23">
        <f t="shared" si="14"/>
        <v>0</v>
      </c>
      <c r="P52" s="23">
        <f t="shared" si="14"/>
        <v>0</v>
      </c>
      <c r="Q52" s="23"/>
      <c r="R52" s="40"/>
    </row>
    <row r="53" spans="1:18" ht="26.25" x14ac:dyDescent="0.45">
      <c r="A53" s="20" t="str">
        <f>'[1]Chi tiet'!A48</f>
        <v>-</v>
      </c>
      <c r="B53" s="39" t="str">
        <f>'[1]Chi tiet'!B48</f>
        <v>Hợp tác xã môi trường và dịch vụ tổng hợp Đức Liên, xã Đức Liên, huyện Vũ Quang</v>
      </c>
      <c r="C53" s="22">
        <f t="shared" si="13"/>
        <v>150</v>
      </c>
      <c r="D53" s="22">
        <f t="shared" si="9"/>
        <v>150</v>
      </c>
      <c r="E53" s="22">
        <f t="shared" si="9"/>
        <v>0</v>
      </c>
      <c r="F53" s="22">
        <f t="shared" si="10"/>
        <v>0</v>
      </c>
      <c r="G53" s="22"/>
      <c r="H53" s="22"/>
      <c r="I53" s="22">
        <f t="shared" si="11"/>
        <v>150</v>
      </c>
      <c r="J53" s="22">
        <f>'[1]Chi tiet'!H48</f>
        <v>150</v>
      </c>
      <c r="K53" s="22"/>
      <c r="L53" s="22">
        <f t="shared" si="12"/>
        <v>0</v>
      </c>
      <c r="M53" s="22"/>
      <c r="N53" s="22"/>
      <c r="O53" s="23">
        <f t="shared" si="14"/>
        <v>0</v>
      </c>
      <c r="P53" s="23">
        <f t="shared" si="14"/>
        <v>0</v>
      </c>
      <c r="Q53" s="23"/>
      <c r="R53" s="40"/>
    </row>
    <row r="54" spans="1:18" ht="21" customHeight="1" x14ac:dyDescent="0.45">
      <c r="A54" s="20">
        <f>'[1]Chi tiet'!A49</f>
        <v>6</v>
      </c>
      <c r="B54" s="39" t="str">
        <f>'[1]Chi tiet'!B49</f>
        <v>Các Hợp tác xã</v>
      </c>
      <c r="C54" s="22">
        <f>C55</f>
        <v>140</v>
      </c>
      <c r="D54" s="22">
        <f t="shared" ref="D54:N54" si="19">D55</f>
        <v>140</v>
      </c>
      <c r="E54" s="22">
        <f t="shared" si="19"/>
        <v>0</v>
      </c>
      <c r="F54" s="22">
        <f t="shared" si="19"/>
        <v>0</v>
      </c>
      <c r="G54" s="22">
        <f t="shared" si="19"/>
        <v>0</v>
      </c>
      <c r="H54" s="22">
        <f t="shared" si="19"/>
        <v>0</v>
      </c>
      <c r="I54" s="22">
        <f t="shared" si="19"/>
        <v>140</v>
      </c>
      <c r="J54" s="22">
        <f t="shared" si="19"/>
        <v>140</v>
      </c>
      <c r="K54" s="22">
        <f t="shared" si="19"/>
        <v>0</v>
      </c>
      <c r="L54" s="22">
        <f t="shared" si="19"/>
        <v>0</v>
      </c>
      <c r="M54" s="22">
        <f t="shared" si="19"/>
        <v>0</v>
      </c>
      <c r="N54" s="22">
        <f t="shared" si="19"/>
        <v>0</v>
      </c>
      <c r="O54" s="23">
        <f t="shared" si="14"/>
        <v>0</v>
      </c>
      <c r="P54" s="23">
        <f t="shared" si="14"/>
        <v>0</v>
      </c>
      <c r="Q54" s="23"/>
      <c r="R54" s="40"/>
    </row>
    <row r="55" spans="1:18" ht="39.4" x14ac:dyDescent="0.45">
      <c r="A55" s="20" t="str">
        <f>'[1]Chi tiet'!A50</f>
        <v>-</v>
      </c>
      <c r="B55" s="39" t="str">
        <f>'[1]Chi tiet'!B50</f>
        <v>Tiếp tục thực hiện hỗ trợ năm 2020 cho 04 HTX đã thực hiện từ năm 2018 theo Quyết định số 1853/QĐ-UBND ngày 20/6/2018 của UBND tỉnh</v>
      </c>
      <c r="C55" s="22">
        <f t="shared" si="13"/>
        <v>140</v>
      </c>
      <c r="D55" s="22">
        <f t="shared" si="9"/>
        <v>140</v>
      </c>
      <c r="E55" s="22">
        <f t="shared" si="9"/>
        <v>0</v>
      </c>
      <c r="F55" s="22">
        <f t="shared" si="10"/>
        <v>0</v>
      </c>
      <c r="G55" s="22"/>
      <c r="H55" s="22"/>
      <c r="I55" s="22">
        <f t="shared" si="11"/>
        <v>140</v>
      </c>
      <c r="J55" s="22">
        <f>'[1]Chi tiet'!H50</f>
        <v>140</v>
      </c>
      <c r="K55" s="22"/>
      <c r="L55" s="22">
        <f t="shared" si="12"/>
        <v>0</v>
      </c>
      <c r="M55" s="22"/>
      <c r="N55" s="22"/>
      <c r="O55" s="23">
        <f t="shared" si="14"/>
        <v>0</v>
      </c>
      <c r="P55" s="23">
        <f t="shared" si="14"/>
        <v>0</v>
      </c>
      <c r="Q55" s="23"/>
      <c r="R55" s="40"/>
    </row>
    <row r="56" spans="1:18" ht="19.5" customHeight="1" x14ac:dyDescent="0.45">
      <c r="A56" s="20">
        <f>'[1]Chi tiet'!A51</f>
        <v>7</v>
      </c>
      <c r="B56" s="39" t="str">
        <f>'[1]Chi tiet'!B51</f>
        <v>Sở Công thương</v>
      </c>
      <c r="C56" s="22">
        <f>SUM(C57:C59)</f>
        <v>490</v>
      </c>
      <c r="D56" s="22">
        <f t="shared" ref="D56:N56" si="20">SUM(D57:D59)</f>
        <v>490</v>
      </c>
      <c r="E56" s="22">
        <f t="shared" si="20"/>
        <v>0</v>
      </c>
      <c r="F56" s="22">
        <f t="shared" si="20"/>
        <v>0</v>
      </c>
      <c r="G56" s="22">
        <f t="shared" si="20"/>
        <v>0</v>
      </c>
      <c r="H56" s="22">
        <f t="shared" si="20"/>
        <v>0</v>
      </c>
      <c r="I56" s="22">
        <f t="shared" si="20"/>
        <v>490</v>
      </c>
      <c r="J56" s="22">
        <f t="shared" si="20"/>
        <v>490</v>
      </c>
      <c r="K56" s="22">
        <f t="shared" si="20"/>
        <v>0</v>
      </c>
      <c r="L56" s="22">
        <f t="shared" si="20"/>
        <v>0</v>
      </c>
      <c r="M56" s="22">
        <f t="shared" si="20"/>
        <v>0</v>
      </c>
      <c r="N56" s="22">
        <f t="shared" si="20"/>
        <v>0</v>
      </c>
      <c r="O56" s="23">
        <f t="shared" si="14"/>
        <v>0</v>
      </c>
      <c r="P56" s="23">
        <f t="shared" si="14"/>
        <v>0</v>
      </c>
      <c r="Q56" s="23"/>
      <c r="R56" s="40"/>
    </row>
    <row r="57" spans="1:18" ht="26.25" x14ac:dyDescent="0.45">
      <c r="A57" s="20" t="str">
        <f>'[1]Chi tiet'!A52</f>
        <v>-</v>
      </c>
      <c r="B57" s="39" t="str">
        <f>'[1]Chi tiet'!B52</f>
        <v>Kinh phí hướng dẫn, hỗ trợ phát triển sản phẩm Chương trình OCOP</v>
      </c>
      <c r="C57" s="22">
        <f t="shared" si="13"/>
        <v>100</v>
      </c>
      <c r="D57" s="22">
        <f t="shared" si="9"/>
        <v>100</v>
      </c>
      <c r="E57" s="22">
        <f t="shared" si="9"/>
        <v>0</v>
      </c>
      <c r="F57" s="22">
        <f t="shared" si="10"/>
        <v>0</v>
      </c>
      <c r="G57" s="22"/>
      <c r="H57" s="22"/>
      <c r="I57" s="22">
        <f t="shared" si="11"/>
        <v>100</v>
      </c>
      <c r="J57" s="22">
        <f>'[1]Chi tiet'!H52</f>
        <v>100</v>
      </c>
      <c r="K57" s="22"/>
      <c r="L57" s="22">
        <f t="shared" si="12"/>
        <v>0</v>
      </c>
      <c r="M57" s="22"/>
      <c r="N57" s="22"/>
      <c r="O57" s="23">
        <f t="shared" si="14"/>
        <v>0</v>
      </c>
      <c r="P57" s="23">
        <f t="shared" si="14"/>
        <v>0</v>
      </c>
      <c r="Q57" s="23"/>
      <c r="R57" s="40"/>
    </row>
    <row r="58" spans="1:18" ht="39.4" x14ac:dyDescent="0.45">
      <c r="A58" s="20" t="str">
        <f>'[1]Chi tiet'!A53</f>
        <v>-</v>
      </c>
      <c r="B58" s="39" t="str">
        <f>'[1]Chi tiet'!B53</f>
        <v>Công tác xúc tiến thương mại (kết nối các đối tác, tham gia các hội chợ trưng bày, bán sản phẩm, xây dựng gian hàng quảng bá sản phẩm…)</v>
      </c>
      <c r="C58" s="22">
        <f t="shared" si="13"/>
        <v>300</v>
      </c>
      <c r="D58" s="22">
        <f t="shared" si="9"/>
        <v>300</v>
      </c>
      <c r="E58" s="22">
        <f t="shared" si="9"/>
        <v>0</v>
      </c>
      <c r="F58" s="22">
        <f t="shared" si="10"/>
        <v>0</v>
      </c>
      <c r="G58" s="22"/>
      <c r="H58" s="22"/>
      <c r="I58" s="22">
        <f t="shared" si="11"/>
        <v>300</v>
      </c>
      <c r="J58" s="22">
        <f>'[1]Chi tiet'!H53</f>
        <v>300</v>
      </c>
      <c r="K58" s="22"/>
      <c r="L58" s="22">
        <f t="shared" si="12"/>
        <v>0</v>
      </c>
      <c r="M58" s="22"/>
      <c r="N58" s="22"/>
      <c r="O58" s="23">
        <f t="shared" si="14"/>
        <v>0</v>
      </c>
      <c r="P58" s="23">
        <f t="shared" si="14"/>
        <v>0</v>
      </c>
      <c r="Q58" s="23"/>
      <c r="R58" s="40"/>
    </row>
    <row r="59" spans="1:18" ht="18" customHeight="1" x14ac:dyDescent="0.45">
      <c r="A59" s="20" t="str">
        <f>'[1]Chi tiet'!A54</f>
        <v>-</v>
      </c>
      <c r="B59" s="39" t="str">
        <f>'[1]Chi tiet'!B54</f>
        <v>Xây dựng đề án tỉnh NTM</v>
      </c>
      <c r="C59" s="22">
        <f t="shared" si="13"/>
        <v>90</v>
      </c>
      <c r="D59" s="22">
        <f t="shared" si="9"/>
        <v>90</v>
      </c>
      <c r="E59" s="22">
        <f t="shared" si="9"/>
        <v>0</v>
      </c>
      <c r="F59" s="22">
        <f t="shared" si="10"/>
        <v>0</v>
      </c>
      <c r="G59" s="22"/>
      <c r="H59" s="22"/>
      <c r="I59" s="22">
        <f t="shared" si="11"/>
        <v>90</v>
      </c>
      <c r="J59" s="22">
        <f>'[1]Chi tiet'!E54</f>
        <v>90</v>
      </c>
      <c r="K59" s="22"/>
      <c r="L59" s="22">
        <f t="shared" si="12"/>
        <v>0</v>
      </c>
      <c r="M59" s="22"/>
      <c r="N59" s="22"/>
      <c r="O59" s="23">
        <f t="shared" si="14"/>
        <v>0</v>
      </c>
      <c r="P59" s="23">
        <f t="shared" si="14"/>
        <v>0</v>
      </c>
      <c r="Q59" s="23"/>
      <c r="R59" s="40"/>
    </row>
    <row r="60" spans="1:18" ht="18" customHeight="1" x14ac:dyDescent="0.45">
      <c r="A60" s="20">
        <f>'[1]Chi tiet'!A55</f>
        <v>8</v>
      </c>
      <c r="B60" s="39" t="str">
        <f>'[1]Chi tiet'!B55</f>
        <v>Sở Khoa học và Công nghệ</v>
      </c>
      <c r="C60" s="22">
        <f>SUM(C61:C62)</f>
        <v>120</v>
      </c>
      <c r="D60" s="22">
        <f t="shared" ref="D60:N60" si="21">SUM(D61:D62)</f>
        <v>120</v>
      </c>
      <c r="E60" s="22">
        <f t="shared" si="21"/>
        <v>0</v>
      </c>
      <c r="F60" s="22">
        <f t="shared" si="21"/>
        <v>0</v>
      </c>
      <c r="G60" s="22">
        <f t="shared" si="21"/>
        <v>0</v>
      </c>
      <c r="H60" s="22">
        <f t="shared" si="21"/>
        <v>0</v>
      </c>
      <c r="I60" s="22">
        <f t="shared" si="21"/>
        <v>120</v>
      </c>
      <c r="J60" s="22">
        <f t="shared" si="21"/>
        <v>120</v>
      </c>
      <c r="K60" s="22">
        <f t="shared" si="21"/>
        <v>0</v>
      </c>
      <c r="L60" s="22">
        <f t="shared" si="21"/>
        <v>0</v>
      </c>
      <c r="M60" s="22">
        <f t="shared" si="21"/>
        <v>0</v>
      </c>
      <c r="N60" s="22">
        <f t="shared" si="21"/>
        <v>0</v>
      </c>
      <c r="O60" s="23">
        <f t="shared" si="14"/>
        <v>0</v>
      </c>
      <c r="P60" s="23">
        <f t="shared" si="14"/>
        <v>0</v>
      </c>
      <c r="Q60" s="23"/>
      <c r="R60" s="40"/>
    </row>
    <row r="61" spans="1:18" ht="26.25" x14ac:dyDescent="0.45">
      <c r="A61" s="20" t="str">
        <f>'[1]Chi tiet'!A56</f>
        <v>-</v>
      </c>
      <c r="B61" s="39" t="str">
        <f>'[1]Chi tiet'!B56</f>
        <v>Kinh phí hướng dẫn, hỗ trợ phát triển sản phẩm Chương trình OCOP</v>
      </c>
      <c r="C61" s="22">
        <f t="shared" si="13"/>
        <v>100</v>
      </c>
      <c r="D61" s="22">
        <f t="shared" si="9"/>
        <v>100</v>
      </c>
      <c r="E61" s="22">
        <f t="shared" si="9"/>
        <v>0</v>
      </c>
      <c r="F61" s="22">
        <f t="shared" si="10"/>
        <v>0</v>
      </c>
      <c r="G61" s="22"/>
      <c r="H61" s="22"/>
      <c r="I61" s="22">
        <f t="shared" si="11"/>
        <v>100</v>
      </c>
      <c r="J61" s="22">
        <f>'[1]Chi tiet'!H56</f>
        <v>100</v>
      </c>
      <c r="K61" s="22"/>
      <c r="L61" s="22">
        <f t="shared" si="12"/>
        <v>0</v>
      </c>
      <c r="M61" s="22"/>
      <c r="N61" s="22"/>
      <c r="O61" s="23">
        <f t="shared" si="14"/>
        <v>0</v>
      </c>
      <c r="P61" s="23">
        <f t="shared" si="14"/>
        <v>0</v>
      </c>
      <c r="Q61" s="23"/>
      <c r="R61" s="40"/>
    </row>
    <row r="62" spans="1:18" ht="19.5" customHeight="1" x14ac:dyDescent="0.45">
      <c r="A62" s="20" t="str">
        <f>'[1]Chi tiet'!A57</f>
        <v>-</v>
      </c>
      <c r="B62" s="39" t="str">
        <f>'[1]Chi tiet'!B57</f>
        <v>Xây dựng đề án tỉnh NTM</v>
      </c>
      <c r="C62" s="22">
        <f t="shared" si="13"/>
        <v>20</v>
      </c>
      <c r="D62" s="22">
        <f t="shared" si="9"/>
        <v>20</v>
      </c>
      <c r="E62" s="22">
        <f t="shared" si="9"/>
        <v>0</v>
      </c>
      <c r="F62" s="22">
        <f t="shared" si="10"/>
        <v>0</v>
      </c>
      <c r="G62" s="22"/>
      <c r="H62" s="22"/>
      <c r="I62" s="22">
        <f t="shared" si="11"/>
        <v>20</v>
      </c>
      <c r="J62" s="22">
        <f>'[1]Chi tiet'!E57</f>
        <v>20</v>
      </c>
      <c r="K62" s="22"/>
      <c r="L62" s="22">
        <f t="shared" si="12"/>
        <v>0</v>
      </c>
      <c r="M62" s="22"/>
      <c r="N62" s="22"/>
      <c r="O62" s="23">
        <f t="shared" si="14"/>
        <v>0</v>
      </c>
      <c r="P62" s="23">
        <f t="shared" si="14"/>
        <v>0</v>
      </c>
      <c r="Q62" s="23"/>
      <c r="R62" s="40"/>
    </row>
    <row r="63" spans="1:18" ht="26.25" x14ac:dyDescent="0.45">
      <c r="A63" s="20">
        <f>'[1]Chi tiet'!A58</f>
        <v>9</v>
      </c>
      <c r="B63" s="39" t="str">
        <f>'[1]Chi tiet'!B58</f>
        <v>Trung tâm Nghiên cứu phát triển nấm và tài nguyên sinh vật (Sở Khoa học và Công nghệ)</v>
      </c>
      <c r="C63" s="22">
        <f>C64</f>
        <v>100</v>
      </c>
      <c r="D63" s="22">
        <f t="shared" ref="D63:N63" si="22">D64</f>
        <v>100</v>
      </c>
      <c r="E63" s="22">
        <f t="shared" si="22"/>
        <v>0</v>
      </c>
      <c r="F63" s="22">
        <f t="shared" si="22"/>
        <v>0</v>
      </c>
      <c r="G63" s="22">
        <f t="shared" si="22"/>
        <v>0</v>
      </c>
      <c r="H63" s="22">
        <f t="shared" si="22"/>
        <v>0</v>
      </c>
      <c r="I63" s="22">
        <f t="shared" si="22"/>
        <v>100</v>
      </c>
      <c r="J63" s="22">
        <f t="shared" si="22"/>
        <v>100</v>
      </c>
      <c r="K63" s="22">
        <f t="shared" si="22"/>
        <v>0</v>
      </c>
      <c r="L63" s="22">
        <f t="shared" si="22"/>
        <v>0</v>
      </c>
      <c r="M63" s="22">
        <f t="shared" si="22"/>
        <v>0</v>
      </c>
      <c r="N63" s="22">
        <f t="shared" si="22"/>
        <v>0</v>
      </c>
      <c r="O63" s="23">
        <f t="shared" si="14"/>
        <v>0</v>
      </c>
      <c r="P63" s="23">
        <f t="shared" si="14"/>
        <v>0</v>
      </c>
      <c r="Q63" s="23"/>
      <c r="R63" s="40"/>
    </row>
    <row r="64" spans="1:18" ht="39.4" x14ac:dyDescent="0.45">
      <c r="A64" s="20" t="str">
        <f>'[1]Chi tiet'!A59</f>
        <v>-</v>
      </c>
      <c r="B64" s="39" t="str">
        <f>'[1]Chi tiet'!B59</f>
        <v>Đào tạo, tập huấn nâng cao nhận thức, kỹ thuật và chế biến nấm, mở rộng thị trường nấm ăn và nấm dược liệu</v>
      </c>
      <c r="C64" s="22">
        <f t="shared" si="13"/>
        <v>100</v>
      </c>
      <c r="D64" s="22">
        <f t="shared" si="9"/>
        <v>100</v>
      </c>
      <c r="E64" s="22">
        <f t="shared" si="9"/>
        <v>0</v>
      </c>
      <c r="F64" s="22">
        <f t="shared" si="10"/>
        <v>0</v>
      </c>
      <c r="G64" s="22"/>
      <c r="H64" s="22"/>
      <c r="I64" s="22">
        <f t="shared" si="11"/>
        <v>100</v>
      </c>
      <c r="J64" s="22">
        <f>'[1]Chi tiet'!H59</f>
        <v>100</v>
      </c>
      <c r="K64" s="22"/>
      <c r="L64" s="22">
        <f t="shared" si="12"/>
        <v>0</v>
      </c>
      <c r="M64" s="22"/>
      <c r="N64" s="22"/>
      <c r="O64" s="23">
        <f t="shared" si="14"/>
        <v>0</v>
      </c>
      <c r="P64" s="23">
        <f t="shared" si="14"/>
        <v>0</v>
      </c>
      <c r="Q64" s="23"/>
      <c r="R64" s="40"/>
    </row>
    <row r="65" spans="1:18" ht="19.5" customHeight="1" x14ac:dyDescent="0.45">
      <c r="A65" s="20">
        <f>'[1]Chi tiet'!A60</f>
        <v>10</v>
      </c>
      <c r="B65" s="39" t="str">
        <f>'[1]Chi tiet'!B60</f>
        <v>Trung tâm Ứng dụng Tiến bộ KHCN tỉnh</v>
      </c>
      <c r="C65" s="22">
        <f>SUM(C66:C67)</f>
        <v>380</v>
      </c>
      <c r="D65" s="22">
        <f t="shared" ref="D65:N65" si="23">SUM(D66:D67)</f>
        <v>380</v>
      </c>
      <c r="E65" s="22">
        <f t="shared" si="23"/>
        <v>0</v>
      </c>
      <c r="F65" s="22">
        <f t="shared" si="23"/>
        <v>0</v>
      </c>
      <c r="G65" s="22">
        <f t="shared" si="23"/>
        <v>0</v>
      </c>
      <c r="H65" s="22">
        <f t="shared" si="23"/>
        <v>0</v>
      </c>
      <c r="I65" s="22">
        <f t="shared" si="23"/>
        <v>380</v>
      </c>
      <c r="J65" s="22">
        <f t="shared" si="23"/>
        <v>380</v>
      </c>
      <c r="K65" s="22">
        <f t="shared" si="23"/>
        <v>0</v>
      </c>
      <c r="L65" s="22">
        <f t="shared" si="23"/>
        <v>0</v>
      </c>
      <c r="M65" s="22">
        <f t="shared" si="23"/>
        <v>0</v>
      </c>
      <c r="N65" s="22">
        <f t="shared" si="23"/>
        <v>0</v>
      </c>
      <c r="O65" s="23">
        <f t="shared" si="14"/>
        <v>0</v>
      </c>
      <c r="P65" s="23">
        <f t="shared" si="14"/>
        <v>0</v>
      </c>
      <c r="Q65" s="23"/>
      <c r="R65" s="40"/>
    </row>
    <row r="66" spans="1:18" ht="26.25" x14ac:dyDescent="0.45">
      <c r="A66" s="20" t="str">
        <f>'[1]Chi tiet'!A61</f>
        <v>-</v>
      </c>
      <c r="B66" s="39" t="str">
        <f>'[1]Chi tiet'!B61</f>
        <v>Hướng dẫn triển khai diện rộng tất cả các xã thực hiện phân loại, xử lý nước thải, rác thải</v>
      </c>
      <c r="C66" s="22">
        <f t="shared" si="13"/>
        <v>300</v>
      </c>
      <c r="D66" s="22">
        <f t="shared" si="9"/>
        <v>300</v>
      </c>
      <c r="E66" s="22">
        <f t="shared" si="9"/>
        <v>0</v>
      </c>
      <c r="F66" s="22">
        <f t="shared" si="10"/>
        <v>0</v>
      </c>
      <c r="G66" s="22"/>
      <c r="H66" s="22"/>
      <c r="I66" s="22">
        <f t="shared" si="11"/>
        <v>300</v>
      </c>
      <c r="J66" s="22">
        <f>'[1]Chi tiet'!H61</f>
        <v>300</v>
      </c>
      <c r="K66" s="22"/>
      <c r="L66" s="22">
        <f t="shared" si="12"/>
        <v>0</v>
      </c>
      <c r="M66" s="22"/>
      <c r="N66" s="22"/>
      <c r="O66" s="23">
        <f t="shared" si="14"/>
        <v>0</v>
      </c>
      <c r="P66" s="23">
        <f t="shared" si="14"/>
        <v>0</v>
      </c>
      <c r="Q66" s="23"/>
      <c r="R66" s="40"/>
    </row>
    <row r="67" spans="1:18" ht="19.5" customHeight="1" x14ac:dyDescent="0.45">
      <c r="A67" s="20" t="str">
        <f>'[1]Chi tiet'!A62</f>
        <v>-</v>
      </c>
      <c r="B67" s="39" t="str">
        <f>'[1]Chi tiet'!B62</f>
        <v>Truyền thông về công tác môi trường</v>
      </c>
      <c r="C67" s="22">
        <f t="shared" si="13"/>
        <v>80</v>
      </c>
      <c r="D67" s="22">
        <f t="shared" si="9"/>
        <v>80</v>
      </c>
      <c r="E67" s="22">
        <f t="shared" si="9"/>
        <v>0</v>
      </c>
      <c r="F67" s="22">
        <f t="shared" si="10"/>
        <v>0</v>
      </c>
      <c r="G67" s="22"/>
      <c r="H67" s="22"/>
      <c r="I67" s="22">
        <f t="shared" si="11"/>
        <v>80</v>
      </c>
      <c r="J67" s="22">
        <f>'[1]Chi tiet'!H62</f>
        <v>80</v>
      </c>
      <c r="K67" s="22"/>
      <c r="L67" s="22">
        <f t="shared" si="12"/>
        <v>0</v>
      </c>
      <c r="M67" s="22"/>
      <c r="N67" s="22"/>
      <c r="O67" s="23">
        <f t="shared" si="14"/>
        <v>0</v>
      </c>
      <c r="P67" s="23">
        <f t="shared" si="14"/>
        <v>0</v>
      </c>
      <c r="Q67" s="23"/>
      <c r="R67" s="40"/>
    </row>
    <row r="68" spans="1:18" x14ac:dyDescent="0.45">
      <c r="A68" s="20">
        <f>'[1]Chi tiet'!A63</f>
        <v>11</v>
      </c>
      <c r="B68" s="39" t="str">
        <f>'[1]Chi tiet'!B63</f>
        <v>Tỉnh đoàn</v>
      </c>
      <c r="C68" s="22">
        <f>SUM(C69:C70)</f>
        <v>120</v>
      </c>
      <c r="D68" s="22">
        <f t="shared" ref="D68:N68" si="24">SUM(D69:D70)</f>
        <v>120</v>
      </c>
      <c r="E68" s="22">
        <f t="shared" si="24"/>
        <v>0</v>
      </c>
      <c r="F68" s="22">
        <f t="shared" si="24"/>
        <v>0</v>
      </c>
      <c r="G68" s="22">
        <f t="shared" si="24"/>
        <v>0</v>
      </c>
      <c r="H68" s="22">
        <f t="shared" si="24"/>
        <v>0</v>
      </c>
      <c r="I68" s="22">
        <f t="shared" si="24"/>
        <v>120</v>
      </c>
      <c r="J68" s="22">
        <f t="shared" si="24"/>
        <v>120</v>
      </c>
      <c r="K68" s="22">
        <f t="shared" si="24"/>
        <v>0</v>
      </c>
      <c r="L68" s="22">
        <f t="shared" si="24"/>
        <v>0</v>
      </c>
      <c r="M68" s="22">
        <f t="shared" si="24"/>
        <v>0</v>
      </c>
      <c r="N68" s="22">
        <f t="shared" si="24"/>
        <v>0</v>
      </c>
      <c r="O68" s="23">
        <f t="shared" si="14"/>
        <v>0</v>
      </c>
      <c r="P68" s="23">
        <f t="shared" si="14"/>
        <v>0</v>
      </c>
      <c r="Q68" s="23"/>
      <c r="R68" s="40"/>
    </row>
    <row r="69" spans="1:18" ht="26.25" x14ac:dyDescent="0.45">
      <c r="A69" s="20" t="str">
        <f>'[1]Chi tiet'!A64</f>
        <v>-</v>
      </c>
      <c r="B69" s="39" t="str">
        <f>'[1]Chi tiet'!B64</f>
        <v>Hội thảo, tọa đàm, tập huấn hướng dẫn Thanh niên khởi nghiệp, tham gia Chương trình OCOP…</v>
      </c>
      <c r="C69" s="22">
        <f t="shared" si="13"/>
        <v>100</v>
      </c>
      <c r="D69" s="22">
        <f t="shared" si="9"/>
        <v>100</v>
      </c>
      <c r="E69" s="22">
        <f t="shared" si="9"/>
        <v>0</v>
      </c>
      <c r="F69" s="22">
        <f t="shared" si="10"/>
        <v>0</v>
      </c>
      <c r="G69" s="22"/>
      <c r="H69" s="22"/>
      <c r="I69" s="22">
        <f t="shared" si="11"/>
        <v>100</v>
      </c>
      <c r="J69" s="22">
        <f>'[1]Chi tiet'!H64</f>
        <v>100</v>
      </c>
      <c r="K69" s="22"/>
      <c r="L69" s="22">
        <f t="shared" si="12"/>
        <v>0</v>
      </c>
      <c r="M69" s="22"/>
      <c r="N69" s="22"/>
      <c r="O69" s="23">
        <f t="shared" si="14"/>
        <v>0</v>
      </c>
      <c r="P69" s="23">
        <f t="shared" si="14"/>
        <v>0</v>
      </c>
      <c r="Q69" s="23"/>
      <c r="R69" s="40"/>
    </row>
    <row r="70" spans="1:18" ht="19.5" customHeight="1" x14ac:dyDescent="0.45">
      <c r="A70" s="20" t="str">
        <f>'[1]Chi tiet'!A65</f>
        <v>-</v>
      </c>
      <c r="B70" s="39" t="str">
        <f>'[1]Chi tiet'!B65</f>
        <v>Xây dựng đề án tỉnh NTM</v>
      </c>
      <c r="C70" s="22">
        <f t="shared" si="13"/>
        <v>20</v>
      </c>
      <c r="D70" s="22">
        <f t="shared" si="9"/>
        <v>20</v>
      </c>
      <c r="E70" s="22">
        <f t="shared" si="9"/>
        <v>0</v>
      </c>
      <c r="F70" s="22">
        <f t="shared" si="10"/>
        <v>0</v>
      </c>
      <c r="G70" s="22"/>
      <c r="H70" s="22"/>
      <c r="I70" s="22">
        <f t="shared" si="11"/>
        <v>20</v>
      </c>
      <c r="J70" s="22">
        <f>'[1]Chi tiet'!E65</f>
        <v>20</v>
      </c>
      <c r="K70" s="22"/>
      <c r="L70" s="22">
        <f t="shared" si="12"/>
        <v>0</v>
      </c>
      <c r="M70" s="22"/>
      <c r="N70" s="22"/>
      <c r="O70" s="23">
        <f t="shared" si="14"/>
        <v>0</v>
      </c>
      <c r="P70" s="23">
        <f t="shared" si="14"/>
        <v>0</v>
      </c>
      <c r="Q70" s="23"/>
      <c r="R70" s="40"/>
    </row>
    <row r="71" spans="1:18" ht="19.5" customHeight="1" x14ac:dyDescent="0.45">
      <c r="A71" s="20">
        <f>'[1]Chi tiet'!A66</f>
        <v>12</v>
      </c>
      <c r="B71" s="39" t="str">
        <f>'[1]Chi tiet'!B66</f>
        <v>Hội Liên hiệp phụ nữ tỉnh</v>
      </c>
      <c r="C71" s="22">
        <f>SUM(C72:C76)</f>
        <v>650</v>
      </c>
      <c r="D71" s="22">
        <f t="shared" ref="D71:N71" si="25">SUM(D72:D76)</f>
        <v>650</v>
      </c>
      <c r="E71" s="22">
        <f t="shared" si="25"/>
        <v>0</v>
      </c>
      <c r="F71" s="22">
        <f t="shared" si="25"/>
        <v>0</v>
      </c>
      <c r="G71" s="22">
        <f t="shared" si="25"/>
        <v>0</v>
      </c>
      <c r="H71" s="22">
        <f t="shared" si="25"/>
        <v>0</v>
      </c>
      <c r="I71" s="22">
        <f t="shared" si="25"/>
        <v>650</v>
      </c>
      <c r="J71" s="22">
        <f t="shared" si="25"/>
        <v>650</v>
      </c>
      <c r="K71" s="22">
        <f t="shared" si="25"/>
        <v>0</v>
      </c>
      <c r="L71" s="22">
        <f t="shared" si="25"/>
        <v>0</v>
      </c>
      <c r="M71" s="22">
        <f t="shared" si="25"/>
        <v>0</v>
      </c>
      <c r="N71" s="22">
        <f t="shared" si="25"/>
        <v>0</v>
      </c>
      <c r="O71" s="23">
        <f t="shared" si="14"/>
        <v>0</v>
      </c>
      <c r="P71" s="23">
        <f t="shared" si="14"/>
        <v>0</v>
      </c>
      <c r="Q71" s="23"/>
      <c r="R71" s="40"/>
    </row>
    <row r="72" spans="1:18" ht="26.25" x14ac:dyDescent="0.45">
      <c r="A72" s="20" t="str">
        <f>'[1]Chi tiet'!A67</f>
        <v>-</v>
      </c>
      <c r="B72" s="39" t="str">
        <f>'[1]Chi tiet'!B67</f>
        <v>Hội thảo, tọa đàm, tập huấn hướng dẫn Thanh niên khởi nghiệp, tham gia Chương trình OCOP…</v>
      </c>
      <c r="C72" s="22">
        <f t="shared" si="13"/>
        <v>100</v>
      </c>
      <c r="D72" s="22">
        <f t="shared" si="9"/>
        <v>100</v>
      </c>
      <c r="E72" s="22">
        <f t="shared" si="9"/>
        <v>0</v>
      </c>
      <c r="F72" s="22">
        <f t="shared" si="10"/>
        <v>0</v>
      </c>
      <c r="G72" s="22"/>
      <c r="H72" s="22"/>
      <c r="I72" s="22">
        <f t="shared" si="11"/>
        <v>100</v>
      </c>
      <c r="J72" s="22">
        <f>'[1]Chi tiet'!H67</f>
        <v>100</v>
      </c>
      <c r="K72" s="22"/>
      <c r="L72" s="22">
        <f t="shared" si="12"/>
        <v>0</v>
      </c>
      <c r="M72" s="22"/>
      <c r="N72" s="22"/>
      <c r="O72" s="23">
        <f t="shared" si="14"/>
        <v>0</v>
      </c>
      <c r="P72" s="23">
        <f t="shared" si="14"/>
        <v>0</v>
      </c>
      <c r="Q72" s="23"/>
      <c r="R72" s="40"/>
    </row>
    <row r="73" spans="1:18" ht="26.25" x14ac:dyDescent="0.45">
      <c r="A73" s="20" t="str">
        <f>'[1]Chi tiet'!A68</f>
        <v>-</v>
      </c>
      <c r="B73" s="39" t="str">
        <f>'[1]Chi tiet'!B68</f>
        <v>Xây dựng và nhân rộng mô hình gia đình nông thôn mới kiểu mẫu</v>
      </c>
      <c r="C73" s="22">
        <f t="shared" si="13"/>
        <v>250</v>
      </c>
      <c r="D73" s="22">
        <f t="shared" si="9"/>
        <v>250</v>
      </c>
      <c r="E73" s="22">
        <f t="shared" si="9"/>
        <v>0</v>
      </c>
      <c r="F73" s="22">
        <f t="shared" si="10"/>
        <v>0</v>
      </c>
      <c r="G73" s="22"/>
      <c r="H73" s="22"/>
      <c r="I73" s="22">
        <f t="shared" si="11"/>
        <v>250</v>
      </c>
      <c r="J73" s="22">
        <f>'[1]Chi tiet'!H68</f>
        <v>250</v>
      </c>
      <c r="K73" s="22"/>
      <c r="L73" s="22">
        <f t="shared" si="12"/>
        <v>0</v>
      </c>
      <c r="M73" s="22"/>
      <c r="N73" s="22"/>
      <c r="O73" s="23">
        <f t="shared" si="14"/>
        <v>0</v>
      </c>
      <c r="P73" s="23">
        <f t="shared" si="14"/>
        <v>0</v>
      </c>
      <c r="Q73" s="23"/>
      <c r="R73" s="40"/>
    </row>
    <row r="74" spans="1:18" ht="26.25" x14ac:dyDescent="0.45">
      <c r="A74" s="20" t="str">
        <f>'[1]Chi tiet'!A69</f>
        <v>-</v>
      </c>
      <c r="B74" s="39" t="str">
        <f>'[1]Chi tiet'!B69</f>
        <v>Hướng dẫn triển khai diện rộng tất cả các xã thực hiện phân loại, xử lý nước thải, rác thải</v>
      </c>
      <c r="C74" s="22">
        <f t="shared" si="13"/>
        <v>200</v>
      </c>
      <c r="D74" s="22">
        <f t="shared" si="9"/>
        <v>200</v>
      </c>
      <c r="E74" s="22">
        <f t="shared" si="9"/>
        <v>0</v>
      </c>
      <c r="F74" s="22">
        <f t="shared" si="10"/>
        <v>0</v>
      </c>
      <c r="G74" s="22"/>
      <c r="H74" s="22"/>
      <c r="I74" s="22">
        <f t="shared" si="11"/>
        <v>200</v>
      </c>
      <c r="J74" s="22">
        <f>'[1]Chi tiet'!H69</f>
        <v>200</v>
      </c>
      <c r="K74" s="22"/>
      <c r="L74" s="22">
        <f t="shared" si="12"/>
        <v>0</v>
      </c>
      <c r="M74" s="22"/>
      <c r="N74" s="22"/>
      <c r="O74" s="23">
        <f t="shared" si="14"/>
        <v>0</v>
      </c>
      <c r="P74" s="23">
        <f t="shared" si="14"/>
        <v>0</v>
      </c>
      <c r="Q74" s="23"/>
      <c r="R74" s="40"/>
    </row>
    <row r="75" spans="1:18" ht="19.5" customHeight="1" x14ac:dyDescent="0.45">
      <c r="A75" s="20" t="str">
        <f>'[1]Chi tiet'!A70</f>
        <v>-</v>
      </c>
      <c r="B75" s="39" t="str">
        <f>'[1]Chi tiet'!B70</f>
        <v>Truyền thông về công tác môi trường</v>
      </c>
      <c r="C75" s="22">
        <f t="shared" si="13"/>
        <v>80</v>
      </c>
      <c r="D75" s="22">
        <f t="shared" si="9"/>
        <v>80</v>
      </c>
      <c r="E75" s="22">
        <f t="shared" si="9"/>
        <v>0</v>
      </c>
      <c r="F75" s="22">
        <f t="shared" si="10"/>
        <v>0</v>
      </c>
      <c r="G75" s="22"/>
      <c r="H75" s="22"/>
      <c r="I75" s="22">
        <f t="shared" si="11"/>
        <v>80</v>
      </c>
      <c r="J75" s="22">
        <f>'[1]Chi tiet'!H70</f>
        <v>80</v>
      </c>
      <c r="K75" s="22"/>
      <c r="L75" s="22">
        <f t="shared" si="12"/>
        <v>0</v>
      </c>
      <c r="M75" s="22"/>
      <c r="N75" s="22"/>
      <c r="O75" s="23">
        <f t="shared" si="14"/>
        <v>0</v>
      </c>
      <c r="P75" s="23">
        <f t="shared" si="14"/>
        <v>0</v>
      </c>
      <c r="Q75" s="23"/>
      <c r="R75" s="40"/>
    </row>
    <row r="76" spans="1:18" ht="19.5" customHeight="1" x14ac:dyDescent="0.45">
      <c r="A76" s="20" t="str">
        <f>'[1]Chi tiet'!A71</f>
        <v>-</v>
      </c>
      <c r="B76" s="39" t="str">
        <f>'[1]Chi tiet'!B71</f>
        <v>Xây dựng đề án tỉnh NTM</v>
      </c>
      <c r="C76" s="22">
        <f t="shared" si="13"/>
        <v>20</v>
      </c>
      <c r="D76" s="22">
        <f t="shared" ref="D76:E103" si="26">G76+J76</f>
        <v>20</v>
      </c>
      <c r="E76" s="22">
        <f t="shared" si="26"/>
        <v>0</v>
      </c>
      <c r="F76" s="22">
        <f t="shared" si="10"/>
        <v>0</v>
      </c>
      <c r="G76" s="22"/>
      <c r="H76" s="22"/>
      <c r="I76" s="22">
        <f t="shared" si="11"/>
        <v>20</v>
      </c>
      <c r="J76" s="22">
        <f>'[1]Chi tiet'!E71</f>
        <v>20</v>
      </c>
      <c r="K76" s="22"/>
      <c r="L76" s="22">
        <f t="shared" si="12"/>
        <v>0</v>
      </c>
      <c r="M76" s="22"/>
      <c r="N76" s="22"/>
      <c r="O76" s="23">
        <f t="shared" si="14"/>
        <v>0</v>
      </c>
      <c r="P76" s="23">
        <f t="shared" si="14"/>
        <v>0</v>
      </c>
      <c r="Q76" s="23"/>
      <c r="R76" s="40"/>
    </row>
    <row r="77" spans="1:18" ht="18.75" customHeight="1" x14ac:dyDescent="0.45">
      <c r="A77" s="20">
        <f>'[1]Chi tiet'!A72</f>
        <v>13</v>
      </c>
      <c r="B77" s="39" t="str">
        <f>'[1]Chi tiet'!B72</f>
        <v>Hội Nông dân tỉnh</v>
      </c>
      <c r="C77" s="22">
        <f>SUM(C78:C81)</f>
        <v>350</v>
      </c>
      <c r="D77" s="22">
        <f t="shared" ref="D77:N77" si="27">SUM(D78:D81)</f>
        <v>350</v>
      </c>
      <c r="E77" s="22">
        <f t="shared" si="27"/>
        <v>0</v>
      </c>
      <c r="F77" s="22">
        <f t="shared" si="27"/>
        <v>0</v>
      </c>
      <c r="G77" s="22">
        <f t="shared" si="27"/>
        <v>0</v>
      </c>
      <c r="H77" s="22">
        <f t="shared" si="27"/>
        <v>0</v>
      </c>
      <c r="I77" s="22">
        <f t="shared" si="27"/>
        <v>350</v>
      </c>
      <c r="J77" s="22">
        <f t="shared" si="27"/>
        <v>350</v>
      </c>
      <c r="K77" s="22">
        <f t="shared" si="27"/>
        <v>0</v>
      </c>
      <c r="L77" s="22">
        <f t="shared" si="27"/>
        <v>0</v>
      </c>
      <c r="M77" s="22">
        <f t="shared" si="27"/>
        <v>0</v>
      </c>
      <c r="N77" s="22">
        <f t="shared" si="27"/>
        <v>0</v>
      </c>
      <c r="O77" s="23">
        <f t="shared" si="14"/>
        <v>0</v>
      </c>
      <c r="P77" s="23">
        <f t="shared" si="14"/>
        <v>0</v>
      </c>
      <c r="Q77" s="23"/>
      <c r="R77" s="40"/>
    </row>
    <row r="78" spans="1:18" ht="26.25" x14ac:dyDescent="0.45">
      <c r="A78" s="20" t="str">
        <f>'[1]Chi tiet'!A73</f>
        <v>-</v>
      </c>
      <c r="B78" s="39" t="str">
        <f>'[1]Chi tiet'!B73</f>
        <v>Hội thảo, tọa đàm, tập huấn hướng dẫn Thanh niên khởi nghiệp, tham gia Chương trình OCOP…</v>
      </c>
      <c r="C78" s="22">
        <f t="shared" si="13"/>
        <v>100</v>
      </c>
      <c r="D78" s="22">
        <f t="shared" si="26"/>
        <v>100</v>
      </c>
      <c r="E78" s="22">
        <f t="shared" si="26"/>
        <v>0</v>
      </c>
      <c r="F78" s="22">
        <f t="shared" ref="F78:F103" si="28">SUM(G78:H78)</f>
        <v>0</v>
      </c>
      <c r="G78" s="22"/>
      <c r="H78" s="22"/>
      <c r="I78" s="22">
        <f t="shared" ref="I78:I103" si="29">SUM(J78:K78)</f>
        <v>100</v>
      </c>
      <c r="J78" s="22">
        <f>'[1]Chi tiet'!H73</f>
        <v>100</v>
      </c>
      <c r="K78" s="22"/>
      <c r="L78" s="22">
        <f t="shared" ref="L78:L103" si="30">SUM(M78:N78)</f>
        <v>0</v>
      </c>
      <c r="M78" s="22"/>
      <c r="N78" s="22"/>
      <c r="O78" s="23">
        <f t="shared" si="14"/>
        <v>0</v>
      </c>
      <c r="P78" s="23">
        <f t="shared" si="14"/>
        <v>0</v>
      </c>
      <c r="Q78" s="23"/>
      <c r="R78" s="40"/>
    </row>
    <row r="79" spans="1:18" ht="19.5" customHeight="1" x14ac:dyDescent="0.45">
      <c r="A79" s="20" t="str">
        <f>'[1]Chi tiet'!A74</f>
        <v>-</v>
      </c>
      <c r="B79" s="39" t="str">
        <f>'[1]Chi tiet'!B74</f>
        <v>Truyền thông về công tác môi trường</v>
      </c>
      <c r="C79" s="22">
        <f t="shared" ref="C79:C103" si="31">SUM(D79:E79)</f>
        <v>80</v>
      </c>
      <c r="D79" s="22">
        <f t="shared" si="26"/>
        <v>80</v>
      </c>
      <c r="E79" s="22">
        <f t="shared" si="26"/>
        <v>0</v>
      </c>
      <c r="F79" s="22">
        <f t="shared" si="28"/>
        <v>0</v>
      </c>
      <c r="G79" s="22"/>
      <c r="H79" s="22"/>
      <c r="I79" s="22">
        <f t="shared" si="29"/>
        <v>80</v>
      </c>
      <c r="J79" s="22">
        <f>'[1]Chi tiet'!H74</f>
        <v>80</v>
      </c>
      <c r="K79" s="22"/>
      <c r="L79" s="22">
        <f t="shared" si="30"/>
        <v>0</v>
      </c>
      <c r="M79" s="22"/>
      <c r="N79" s="22"/>
      <c r="O79" s="23">
        <f t="shared" si="14"/>
        <v>0</v>
      </c>
      <c r="P79" s="23">
        <f t="shared" si="14"/>
        <v>0</v>
      </c>
      <c r="Q79" s="23"/>
      <c r="R79" s="40"/>
    </row>
    <row r="80" spans="1:18" ht="19.5" customHeight="1" x14ac:dyDescent="0.45">
      <c r="A80" s="20" t="str">
        <f>'[1]Chi tiet'!A75</f>
        <v>-</v>
      </c>
      <c r="B80" s="39" t="str">
        <f>'[1]Chi tiet'!B75</f>
        <v>Xây dựng quầy hàng bán sản phẩm OCOP</v>
      </c>
      <c r="C80" s="22">
        <f t="shared" si="31"/>
        <v>150</v>
      </c>
      <c r="D80" s="22">
        <f t="shared" si="26"/>
        <v>150</v>
      </c>
      <c r="E80" s="22">
        <f t="shared" si="26"/>
        <v>0</v>
      </c>
      <c r="F80" s="22">
        <f t="shared" si="28"/>
        <v>0</v>
      </c>
      <c r="G80" s="22"/>
      <c r="H80" s="22"/>
      <c r="I80" s="22">
        <f t="shared" si="29"/>
        <v>150</v>
      </c>
      <c r="J80" s="22">
        <f>'[1]Chi tiet'!H75</f>
        <v>150</v>
      </c>
      <c r="K80" s="22"/>
      <c r="L80" s="22">
        <f t="shared" si="30"/>
        <v>0</v>
      </c>
      <c r="M80" s="22"/>
      <c r="N80" s="22"/>
      <c r="O80" s="23">
        <f t="shared" si="14"/>
        <v>0</v>
      </c>
      <c r="P80" s="23">
        <f t="shared" si="14"/>
        <v>0</v>
      </c>
      <c r="Q80" s="23"/>
      <c r="R80" s="40"/>
    </row>
    <row r="81" spans="1:18" ht="19.5" customHeight="1" x14ac:dyDescent="0.45">
      <c r="A81" s="20" t="str">
        <f>'[1]Chi tiet'!A76</f>
        <v>-</v>
      </c>
      <c r="B81" s="39" t="str">
        <f>'[1]Chi tiet'!B76</f>
        <v>Xây dựng đề án tỉnh NTM</v>
      </c>
      <c r="C81" s="22">
        <f t="shared" si="31"/>
        <v>20</v>
      </c>
      <c r="D81" s="22">
        <f t="shared" si="26"/>
        <v>20</v>
      </c>
      <c r="E81" s="22">
        <f t="shared" si="26"/>
        <v>0</v>
      </c>
      <c r="F81" s="22">
        <f t="shared" si="28"/>
        <v>0</v>
      </c>
      <c r="G81" s="22"/>
      <c r="H81" s="22"/>
      <c r="I81" s="22">
        <f t="shared" si="29"/>
        <v>20</v>
      </c>
      <c r="J81" s="22">
        <f>'[1]Chi tiet'!E76</f>
        <v>20</v>
      </c>
      <c r="K81" s="22"/>
      <c r="L81" s="22">
        <f t="shared" si="30"/>
        <v>0</v>
      </c>
      <c r="M81" s="22"/>
      <c r="N81" s="22"/>
      <c r="O81" s="23">
        <f t="shared" si="14"/>
        <v>0</v>
      </c>
      <c r="P81" s="23">
        <f t="shared" si="14"/>
        <v>0</v>
      </c>
      <c r="Q81" s="23"/>
      <c r="R81" s="40"/>
    </row>
    <row r="82" spans="1:18" ht="19.5" customHeight="1" x14ac:dyDescent="0.45">
      <c r="A82" s="20">
        <f>'[1]Chi tiet'!A77</f>
        <v>14</v>
      </c>
      <c r="B82" s="39" t="str">
        <f>'[1]Chi tiet'!B77</f>
        <v>Chi cục quản lý chất lượng nông lâm thủy sản</v>
      </c>
      <c r="C82" s="22">
        <f>C83</f>
        <v>500</v>
      </c>
      <c r="D82" s="22">
        <f t="shared" ref="D82:N82" si="32">D83</f>
        <v>500</v>
      </c>
      <c r="E82" s="22">
        <f t="shared" si="32"/>
        <v>0</v>
      </c>
      <c r="F82" s="22">
        <f t="shared" si="32"/>
        <v>0</v>
      </c>
      <c r="G82" s="22">
        <f t="shared" si="32"/>
        <v>0</v>
      </c>
      <c r="H82" s="22">
        <f t="shared" si="32"/>
        <v>0</v>
      </c>
      <c r="I82" s="22">
        <f t="shared" si="32"/>
        <v>500</v>
      </c>
      <c r="J82" s="22">
        <f t="shared" si="32"/>
        <v>500</v>
      </c>
      <c r="K82" s="22">
        <f t="shared" si="32"/>
        <v>0</v>
      </c>
      <c r="L82" s="22">
        <f t="shared" si="32"/>
        <v>0</v>
      </c>
      <c r="M82" s="22">
        <f t="shared" si="32"/>
        <v>0</v>
      </c>
      <c r="N82" s="22">
        <f t="shared" si="32"/>
        <v>0</v>
      </c>
      <c r="O82" s="23">
        <f t="shared" si="14"/>
        <v>0</v>
      </c>
      <c r="P82" s="23">
        <f t="shared" si="14"/>
        <v>0</v>
      </c>
      <c r="Q82" s="23"/>
      <c r="R82" s="40"/>
    </row>
    <row r="83" spans="1:18" ht="26.25" x14ac:dyDescent="0.45">
      <c r="A83" s="20" t="str">
        <f>'[1]Chi tiet'!A78</f>
        <v>-</v>
      </c>
      <c r="B83" s="39" t="str">
        <f>'[1]Chi tiet'!B78</f>
        <v>Kiểm soát chất lượng sản phẩm tham gia Chương trình OCOP</v>
      </c>
      <c r="C83" s="22">
        <f t="shared" si="31"/>
        <v>500</v>
      </c>
      <c r="D83" s="22">
        <f t="shared" si="26"/>
        <v>500</v>
      </c>
      <c r="E83" s="22">
        <f t="shared" si="26"/>
        <v>0</v>
      </c>
      <c r="F83" s="22">
        <f t="shared" si="28"/>
        <v>0</v>
      </c>
      <c r="G83" s="22"/>
      <c r="H83" s="22"/>
      <c r="I83" s="22">
        <f t="shared" si="29"/>
        <v>500</v>
      </c>
      <c r="J83" s="22">
        <f>'[1]Chi tiet'!H78</f>
        <v>500</v>
      </c>
      <c r="K83" s="22"/>
      <c r="L83" s="22">
        <f t="shared" si="30"/>
        <v>0</v>
      </c>
      <c r="M83" s="22"/>
      <c r="N83" s="22"/>
      <c r="O83" s="23">
        <f t="shared" si="14"/>
        <v>0</v>
      </c>
      <c r="P83" s="23">
        <f t="shared" si="14"/>
        <v>0</v>
      </c>
      <c r="Q83" s="23"/>
      <c r="R83" s="40"/>
    </row>
    <row r="84" spans="1:18" ht="21" customHeight="1" x14ac:dyDescent="0.45">
      <c r="A84" s="20">
        <f>'[1]Chi tiet'!A79</f>
        <v>15</v>
      </c>
      <c r="B84" s="39" t="str">
        <f>'[1]Chi tiet'!B79</f>
        <v>Hội người mù tỉnh</v>
      </c>
      <c r="C84" s="22">
        <f>C85</f>
        <v>50</v>
      </c>
      <c r="D84" s="22">
        <f t="shared" ref="D84:N84" si="33">D85</f>
        <v>50</v>
      </c>
      <c r="E84" s="22">
        <f t="shared" si="33"/>
        <v>0</v>
      </c>
      <c r="F84" s="22">
        <f t="shared" si="33"/>
        <v>0</v>
      </c>
      <c r="G84" s="22">
        <f t="shared" si="33"/>
        <v>0</v>
      </c>
      <c r="H84" s="22">
        <f t="shared" si="33"/>
        <v>0</v>
      </c>
      <c r="I84" s="22">
        <f t="shared" si="33"/>
        <v>50</v>
      </c>
      <c r="J84" s="22">
        <f t="shared" si="33"/>
        <v>50</v>
      </c>
      <c r="K84" s="22">
        <f t="shared" si="33"/>
        <v>0</v>
      </c>
      <c r="L84" s="22">
        <f t="shared" si="33"/>
        <v>0</v>
      </c>
      <c r="M84" s="22">
        <f t="shared" si="33"/>
        <v>0</v>
      </c>
      <c r="N84" s="22">
        <f t="shared" si="33"/>
        <v>0</v>
      </c>
      <c r="O84" s="23">
        <f t="shared" si="14"/>
        <v>0</v>
      </c>
      <c r="P84" s="23">
        <f t="shared" si="14"/>
        <v>0</v>
      </c>
      <c r="Q84" s="23"/>
      <c r="R84" s="40"/>
    </row>
    <row r="85" spans="1:18" ht="21" customHeight="1" x14ac:dyDescent="0.45">
      <c r="A85" s="20" t="str">
        <f>'[1]Chi tiet'!A80</f>
        <v>-</v>
      </c>
      <c r="B85" s="39" t="str">
        <f>'[1]Chi tiet'!B80</f>
        <v>Chi hỗ trợ kinh phí học tập</v>
      </c>
      <c r="C85" s="22">
        <f t="shared" si="31"/>
        <v>50</v>
      </c>
      <c r="D85" s="22">
        <f t="shared" si="26"/>
        <v>50</v>
      </c>
      <c r="E85" s="22">
        <f t="shared" si="26"/>
        <v>0</v>
      </c>
      <c r="F85" s="22">
        <f t="shared" si="28"/>
        <v>0</v>
      </c>
      <c r="G85" s="22"/>
      <c r="H85" s="22"/>
      <c r="I85" s="22">
        <f t="shared" si="29"/>
        <v>50</v>
      </c>
      <c r="J85" s="22">
        <f>'[1]Chi tiet'!H80</f>
        <v>50</v>
      </c>
      <c r="K85" s="22"/>
      <c r="L85" s="22">
        <f t="shared" si="30"/>
        <v>0</v>
      </c>
      <c r="M85" s="22"/>
      <c r="N85" s="22"/>
      <c r="O85" s="23">
        <f t="shared" si="14"/>
        <v>0</v>
      </c>
      <c r="P85" s="23">
        <f t="shared" si="14"/>
        <v>0</v>
      </c>
      <c r="Q85" s="23"/>
      <c r="R85" s="40"/>
    </row>
    <row r="86" spans="1:18" ht="21" customHeight="1" x14ac:dyDescent="0.45">
      <c r="A86" s="20">
        <f>'[1]Chi tiet'!A81</f>
        <v>16</v>
      </c>
      <c r="B86" s="39" t="str">
        <f>'[1]Chi tiet'!B81</f>
        <v>Chi cục Bảo vệ môi trường</v>
      </c>
      <c r="C86" s="22">
        <f>SUM(C87:C88)</f>
        <v>850</v>
      </c>
      <c r="D86" s="22">
        <f t="shared" ref="D86:N86" si="34">SUM(D87:D88)</f>
        <v>850</v>
      </c>
      <c r="E86" s="22">
        <f t="shared" si="34"/>
        <v>0</v>
      </c>
      <c r="F86" s="22">
        <f t="shared" si="34"/>
        <v>0</v>
      </c>
      <c r="G86" s="22">
        <f t="shared" si="34"/>
        <v>0</v>
      </c>
      <c r="H86" s="22">
        <f t="shared" si="34"/>
        <v>0</v>
      </c>
      <c r="I86" s="22">
        <f t="shared" si="34"/>
        <v>850</v>
      </c>
      <c r="J86" s="22">
        <f t="shared" si="34"/>
        <v>850</v>
      </c>
      <c r="K86" s="22">
        <f t="shared" si="34"/>
        <v>0</v>
      </c>
      <c r="L86" s="22">
        <f t="shared" si="34"/>
        <v>0</v>
      </c>
      <c r="M86" s="22">
        <f t="shared" si="34"/>
        <v>0</v>
      </c>
      <c r="N86" s="22">
        <f t="shared" si="34"/>
        <v>0</v>
      </c>
      <c r="O86" s="23">
        <f t="shared" si="14"/>
        <v>0</v>
      </c>
      <c r="P86" s="23">
        <f t="shared" si="14"/>
        <v>0</v>
      </c>
      <c r="Q86" s="23"/>
      <c r="R86" s="40"/>
    </row>
    <row r="87" spans="1:18" ht="19.5" customHeight="1" x14ac:dyDescent="0.45">
      <c r="A87" s="20" t="str">
        <f>'[1]Chi tiet'!A82</f>
        <v>-</v>
      </c>
      <c r="B87" s="39" t="str">
        <f>'[1]Chi tiet'!B82</f>
        <v>Thùng đựng rác sau phân loại (2 thùng/hộ)</v>
      </c>
      <c r="C87" s="22">
        <f t="shared" si="31"/>
        <v>260</v>
      </c>
      <c r="D87" s="22">
        <f t="shared" si="26"/>
        <v>260</v>
      </c>
      <c r="E87" s="22">
        <f t="shared" si="26"/>
        <v>0</v>
      </c>
      <c r="F87" s="22">
        <f t="shared" si="28"/>
        <v>0</v>
      </c>
      <c r="G87" s="22"/>
      <c r="H87" s="22"/>
      <c r="I87" s="22">
        <f t="shared" si="29"/>
        <v>260</v>
      </c>
      <c r="J87" s="22">
        <f>'[1]Chi tiet'!H82</f>
        <v>260</v>
      </c>
      <c r="K87" s="22"/>
      <c r="L87" s="22">
        <f t="shared" si="30"/>
        <v>0</v>
      </c>
      <c r="M87" s="22"/>
      <c r="N87" s="22"/>
      <c r="O87" s="23">
        <f t="shared" ref="O87:P115" si="35">L87/C87</f>
        <v>0</v>
      </c>
      <c r="P87" s="23">
        <f t="shared" si="35"/>
        <v>0</v>
      </c>
      <c r="Q87" s="23"/>
      <c r="R87" s="40"/>
    </row>
    <row r="88" spans="1:18" ht="19.5" customHeight="1" x14ac:dyDescent="0.45">
      <c r="A88" s="20" t="str">
        <f>'[1]Chi tiet'!A83</f>
        <v>-</v>
      </c>
      <c r="B88" s="39" t="str">
        <f>'[1]Chi tiet'!B83</f>
        <v>Hỗ trợ chế phẩm sinh học Emic dạng lỏng</v>
      </c>
      <c r="C88" s="22">
        <f t="shared" si="31"/>
        <v>590</v>
      </c>
      <c r="D88" s="22">
        <f t="shared" si="26"/>
        <v>590</v>
      </c>
      <c r="E88" s="22">
        <f t="shared" si="26"/>
        <v>0</v>
      </c>
      <c r="F88" s="22">
        <f t="shared" si="28"/>
        <v>0</v>
      </c>
      <c r="G88" s="22"/>
      <c r="H88" s="22"/>
      <c r="I88" s="22">
        <f t="shared" si="29"/>
        <v>590</v>
      </c>
      <c r="J88" s="22">
        <f>'[1]Chi tiet'!H83</f>
        <v>590</v>
      </c>
      <c r="K88" s="22"/>
      <c r="L88" s="22">
        <f t="shared" si="30"/>
        <v>0</v>
      </c>
      <c r="M88" s="22"/>
      <c r="N88" s="22"/>
      <c r="O88" s="23">
        <f t="shared" si="35"/>
        <v>0</v>
      </c>
      <c r="P88" s="23">
        <f t="shared" si="35"/>
        <v>0</v>
      </c>
      <c r="Q88" s="23"/>
      <c r="R88" s="40"/>
    </row>
    <row r="89" spans="1:18" ht="19.5" customHeight="1" x14ac:dyDescent="0.45">
      <c r="A89" s="20">
        <f>'[1]Chi tiet'!A84</f>
        <v>17</v>
      </c>
      <c r="B89" s="39" t="str">
        <f>'[1]Chi tiet'!B84</f>
        <v>Trung tâm nước sinh hoạt và vệ sinh môi trường NT</v>
      </c>
      <c r="C89" s="22">
        <f>SUM(C90:C92)</f>
        <v>1020</v>
      </c>
      <c r="D89" s="22">
        <f t="shared" ref="D89:N89" si="36">SUM(D90:D92)</f>
        <v>1020</v>
      </c>
      <c r="E89" s="22">
        <f t="shared" si="36"/>
        <v>0</v>
      </c>
      <c r="F89" s="22">
        <f t="shared" si="36"/>
        <v>0</v>
      </c>
      <c r="G89" s="22">
        <f t="shared" si="36"/>
        <v>0</v>
      </c>
      <c r="H89" s="22">
        <f t="shared" si="36"/>
        <v>0</v>
      </c>
      <c r="I89" s="22">
        <f t="shared" si="36"/>
        <v>1020</v>
      </c>
      <c r="J89" s="22">
        <f t="shared" si="36"/>
        <v>1020</v>
      </c>
      <c r="K89" s="22">
        <f t="shared" si="36"/>
        <v>0</v>
      </c>
      <c r="L89" s="22">
        <f t="shared" si="36"/>
        <v>0</v>
      </c>
      <c r="M89" s="22">
        <f t="shared" si="36"/>
        <v>0</v>
      </c>
      <c r="N89" s="22">
        <f t="shared" si="36"/>
        <v>0</v>
      </c>
      <c r="O89" s="23">
        <f t="shared" si="35"/>
        <v>0</v>
      </c>
      <c r="P89" s="23">
        <f t="shared" si="35"/>
        <v>0</v>
      </c>
      <c r="Q89" s="23"/>
      <c r="R89" s="40"/>
    </row>
    <row r="90" spans="1:18" ht="26.25" x14ac:dyDescent="0.45">
      <c r="A90" s="20" t="str">
        <f>'[1]Chi tiet'!A85</f>
        <v>-</v>
      </c>
      <c r="B90" s="39" t="str">
        <f>'[1]Chi tiet'!B85</f>
        <v>Tập huấn, truyền thông tại các xã chưa đạt chuẩn (28 xã)</v>
      </c>
      <c r="C90" s="22">
        <f t="shared" si="31"/>
        <v>420</v>
      </c>
      <c r="D90" s="22">
        <f t="shared" si="26"/>
        <v>420</v>
      </c>
      <c r="E90" s="22">
        <f t="shared" si="26"/>
        <v>0</v>
      </c>
      <c r="F90" s="22">
        <f t="shared" si="28"/>
        <v>0</v>
      </c>
      <c r="G90" s="22"/>
      <c r="H90" s="22"/>
      <c r="I90" s="22">
        <f t="shared" si="29"/>
        <v>420</v>
      </c>
      <c r="J90" s="22">
        <f>'[1]Chi tiet'!H85</f>
        <v>420</v>
      </c>
      <c r="K90" s="22"/>
      <c r="L90" s="22">
        <f t="shared" si="30"/>
        <v>0</v>
      </c>
      <c r="M90" s="22"/>
      <c r="N90" s="22"/>
      <c r="O90" s="23">
        <f t="shared" si="35"/>
        <v>0</v>
      </c>
      <c r="P90" s="23">
        <f t="shared" si="35"/>
        <v>0</v>
      </c>
      <c r="Q90" s="23"/>
      <c r="R90" s="40"/>
    </row>
    <row r="91" spans="1:18" ht="26.25" x14ac:dyDescent="0.45">
      <c r="A91" s="20" t="str">
        <f>'[1]Chi tiet'!A86</f>
        <v>-</v>
      </c>
      <c r="B91" s="39" t="str">
        <f>'[1]Chi tiet'!B86</f>
        <v>Truyền thông trên các phương tiện thông tin đại chúng (Đài truyền hình, truyền thanh, báo)</v>
      </c>
      <c r="C91" s="22">
        <f t="shared" si="31"/>
        <v>100</v>
      </c>
      <c r="D91" s="22">
        <f t="shared" si="26"/>
        <v>100</v>
      </c>
      <c r="E91" s="22">
        <f t="shared" si="26"/>
        <v>0</v>
      </c>
      <c r="F91" s="22">
        <f t="shared" si="28"/>
        <v>0</v>
      </c>
      <c r="G91" s="22"/>
      <c r="H91" s="22"/>
      <c r="I91" s="22">
        <f t="shared" si="29"/>
        <v>100</v>
      </c>
      <c r="J91" s="22">
        <f>'[1]Chi tiet'!H86</f>
        <v>100</v>
      </c>
      <c r="K91" s="22"/>
      <c r="L91" s="22">
        <f t="shared" si="30"/>
        <v>0</v>
      </c>
      <c r="M91" s="22"/>
      <c r="N91" s="22"/>
      <c r="O91" s="23">
        <f t="shared" si="35"/>
        <v>0</v>
      </c>
      <c r="P91" s="23">
        <f t="shared" si="35"/>
        <v>0</v>
      </c>
      <c r="Q91" s="23"/>
      <c r="R91" s="40"/>
    </row>
    <row r="92" spans="1:18" ht="39.4" x14ac:dyDescent="0.45">
      <c r="A92" s="20" t="str">
        <f>'[1]Chi tiet'!A87</f>
        <v>-</v>
      </c>
      <c r="B92" s="39" t="str">
        <f>'[1]Chi tiet'!B87</f>
        <v>Thu thập, cập nhật dữ liệu vào Bộ chỉ số theo dõi - đánh giá nước sạch, lấy mẫu phân tích đánh giá chất lượng nước năm 2020</v>
      </c>
      <c r="C92" s="22">
        <f t="shared" si="31"/>
        <v>500</v>
      </c>
      <c r="D92" s="22">
        <f t="shared" si="26"/>
        <v>500</v>
      </c>
      <c r="E92" s="22">
        <f t="shared" si="26"/>
        <v>0</v>
      </c>
      <c r="F92" s="22">
        <f t="shared" si="28"/>
        <v>0</v>
      </c>
      <c r="G92" s="22"/>
      <c r="H92" s="22"/>
      <c r="I92" s="22">
        <f t="shared" si="29"/>
        <v>500</v>
      </c>
      <c r="J92" s="22">
        <f>'[1]Chi tiet'!H87</f>
        <v>500</v>
      </c>
      <c r="K92" s="22"/>
      <c r="L92" s="22">
        <f t="shared" si="30"/>
        <v>0</v>
      </c>
      <c r="M92" s="22"/>
      <c r="N92" s="22"/>
      <c r="O92" s="23">
        <f t="shared" si="35"/>
        <v>0</v>
      </c>
      <c r="P92" s="23">
        <f t="shared" si="35"/>
        <v>0</v>
      </c>
      <c r="Q92" s="23"/>
      <c r="R92" s="40"/>
    </row>
    <row r="93" spans="1:18" ht="19.5" customHeight="1" x14ac:dyDescent="0.45">
      <c r="A93" s="20">
        <f>'[1]Chi tiet'!A88</f>
        <v>18</v>
      </c>
      <c r="B93" s="39" t="str">
        <f>'[1]Chi tiet'!B88</f>
        <v>Sở Tài nguyên và Môi trường</v>
      </c>
      <c r="C93" s="22">
        <f>SUM(C94:C95)</f>
        <v>170</v>
      </c>
      <c r="D93" s="22">
        <f t="shared" ref="D93:N93" si="37">SUM(D94:D95)</f>
        <v>170</v>
      </c>
      <c r="E93" s="22">
        <f t="shared" si="37"/>
        <v>0</v>
      </c>
      <c r="F93" s="22">
        <f t="shared" si="37"/>
        <v>0</v>
      </c>
      <c r="G93" s="22">
        <f t="shared" si="37"/>
        <v>0</v>
      </c>
      <c r="H93" s="22">
        <f t="shared" si="37"/>
        <v>0</v>
      </c>
      <c r="I93" s="22">
        <f t="shared" si="37"/>
        <v>170</v>
      </c>
      <c r="J93" s="22">
        <f t="shared" si="37"/>
        <v>170</v>
      </c>
      <c r="K93" s="22">
        <f t="shared" si="37"/>
        <v>0</v>
      </c>
      <c r="L93" s="22">
        <f t="shared" si="37"/>
        <v>0</v>
      </c>
      <c r="M93" s="22">
        <f t="shared" si="37"/>
        <v>0</v>
      </c>
      <c r="N93" s="22">
        <f t="shared" si="37"/>
        <v>0</v>
      </c>
      <c r="O93" s="23">
        <f t="shared" si="35"/>
        <v>0</v>
      </c>
      <c r="P93" s="23">
        <f t="shared" si="35"/>
        <v>0</v>
      </c>
      <c r="Q93" s="23"/>
      <c r="R93" s="40"/>
    </row>
    <row r="94" spans="1:18" x14ac:dyDescent="0.45">
      <c r="A94" s="20" t="str">
        <f>'[1]Chi tiet'!A89</f>
        <v>-</v>
      </c>
      <c r="B94" s="39" t="str">
        <f>'[1]Chi tiet'!B89</f>
        <v>Truyền thông về công tác môi trường</v>
      </c>
      <c r="C94" s="22">
        <f t="shared" si="31"/>
        <v>100</v>
      </c>
      <c r="D94" s="22">
        <f t="shared" si="26"/>
        <v>100</v>
      </c>
      <c r="E94" s="22">
        <f t="shared" si="26"/>
        <v>0</v>
      </c>
      <c r="F94" s="22">
        <f t="shared" si="28"/>
        <v>0</v>
      </c>
      <c r="G94" s="22"/>
      <c r="H94" s="22"/>
      <c r="I94" s="22">
        <f t="shared" si="29"/>
        <v>100</v>
      </c>
      <c r="J94" s="22">
        <f>'[1]Chi tiet'!H89</f>
        <v>100</v>
      </c>
      <c r="K94" s="22"/>
      <c r="L94" s="22">
        <f t="shared" si="30"/>
        <v>0</v>
      </c>
      <c r="M94" s="22"/>
      <c r="N94" s="22"/>
      <c r="O94" s="23">
        <f t="shared" si="35"/>
        <v>0</v>
      </c>
      <c r="P94" s="23">
        <f t="shared" si="35"/>
        <v>0</v>
      </c>
      <c r="Q94" s="23"/>
      <c r="R94" s="40"/>
    </row>
    <row r="95" spans="1:18" ht="19.5" customHeight="1" x14ac:dyDescent="0.45">
      <c r="A95" s="20" t="str">
        <f>'[1]Chi tiet'!A90</f>
        <v>-</v>
      </c>
      <c r="B95" s="39" t="str">
        <f>'[1]Chi tiet'!B90</f>
        <v>Xây dựng đề án tỉnh NTM</v>
      </c>
      <c r="C95" s="22">
        <f t="shared" si="31"/>
        <v>70</v>
      </c>
      <c r="D95" s="22">
        <f t="shared" si="26"/>
        <v>70</v>
      </c>
      <c r="E95" s="22">
        <f t="shared" si="26"/>
        <v>0</v>
      </c>
      <c r="F95" s="22">
        <f t="shared" si="28"/>
        <v>0</v>
      </c>
      <c r="G95" s="22"/>
      <c r="H95" s="22"/>
      <c r="I95" s="22">
        <f t="shared" si="29"/>
        <v>70</v>
      </c>
      <c r="J95" s="22">
        <f>'[1]Chi tiet'!E90</f>
        <v>70</v>
      </c>
      <c r="K95" s="22"/>
      <c r="L95" s="22">
        <f t="shared" si="30"/>
        <v>0</v>
      </c>
      <c r="M95" s="22"/>
      <c r="N95" s="22"/>
      <c r="O95" s="23">
        <f t="shared" si="35"/>
        <v>0</v>
      </c>
      <c r="P95" s="23">
        <f t="shared" si="35"/>
        <v>0</v>
      </c>
      <c r="Q95" s="23"/>
      <c r="R95" s="40"/>
    </row>
    <row r="96" spans="1:18" x14ac:dyDescent="0.45">
      <c r="A96" s="20">
        <f>'[1]Chi tiet'!A91</f>
        <v>19</v>
      </c>
      <c r="B96" s="39" t="str">
        <f>'[1]Chi tiet'!B91</f>
        <v>Hội làm vườn và trang trại tỉnh</v>
      </c>
      <c r="C96" s="22">
        <f>C97</f>
        <v>150</v>
      </c>
      <c r="D96" s="22">
        <f t="shared" ref="D96:N96" si="38">D97</f>
        <v>150</v>
      </c>
      <c r="E96" s="22">
        <f t="shared" si="38"/>
        <v>0</v>
      </c>
      <c r="F96" s="22">
        <f t="shared" si="38"/>
        <v>0</v>
      </c>
      <c r="G96" s="22">
        <f t="shared" si="38"/>
        <v>0</v>
      </c>
      <c r="H96" s="22">
        <f t="shared" si="38"/>
        <v>0</v>
      </c>
      <c r="I96" s="22">
        <f t="shared" si="38"/>
        <v>150</v>
      </c>
      <c r="J96" s="22">
        <f t="shared" si="38"/>
        <v>150</v>
      </c>
      <c r="K96" s="22">
        <f t="shared" si="38"/>
        <v>0</v>
      </c>
      <c r="L96" s="22">
        <f t="shared" si="38"/>
        <v>0</v>
      </c>
      <c r="M96" s="22">
        <f t="shared" si="38"/>
        <v>0</v>
      </c>
      <c r="N96" s="22">
        <f t="shared" si="38"/>
        <v>0</v>
      </c>
      <c r="O96" s="23">
        <f t="shared" si="35"/>
        <v>0</v>
      </c>
      <c r="P96" s="23">
        <f t="shared" si="35"/>
        <v>0</v>
      </c>
      <c r="Q96" s="23"/>
      <c r="R96" s="40"/>
    </row>
    <row r="97" spans="1:18" ht="39.4" x14ac:dyDescent="0.45">
      <c r="A97" s="20" t="str">
        <f>'[1]Chi tiet'!A92</f>
        <v>-</v>
      </c>
      <c r="B97" s="39" t="str">
        <f>'[1]Chi tiet'!B92</f>
        <v>Tập huấn, hướng dẫn làm vườn mẫu và nâng cấp vườn mẫu thích ứng biến đổi khí hậu tại các xã chưa đạt chuẩn</v>
      </c>
      <c r="C97" s="22">
        <f t="shared" si="31"/>
        <v>150</v>
      </c>
      <c r="D97" s="22">
        <f t="shared" si="26"/>
        <v>150</v>
      </c>
      <c r="E97" s="22">
        <f t="shared" si="26"/>
        <v>0</v>
      </c>
      <c r="F97" s="22">
        <f t="shared" si="28"/>
        <v>0</v>
      </c>
      <c r="G97" s="22"/>
      <c r="H97" s="22"/>
      <c r="I97" s="22">
        <f t="shared" si="29"/>
        <v>150</v>
      </c>
      <c r="J97" s="22">
        <f>'[1]Chi tiet'!H92</f>
        <v>150</v>
      </c>
      <c r="K97" s="22"/>
      <c r="L97" s="22">
        <f t="shared" si="30"/>
        <v>0</v>
      </c>
      <c r="M97" s="22"/>
      <c r="N97" s="22"/>
      <c r="O97" s="23">
        <f t="shared" si="35"/>
        <v>0</v>
      </c>
      <c r="P97" s="23">
        <f t="shared" si="35"/>
        <v>0</v>
      </c>
      <c r="Q97" s="23"/>
      <c r="R97" s="40"/>
    </row>
    <row r="98" spans="1:18" ht="19.5" customHeight="1" x14ac:dyDescent="0.45">
      <c r="A98" s="20">
        <f>'[1]Chi tiet'!A93</f>
        <v>20</v>
      </c>
      <c r="B98" s="39" t="str">
        <f>'[1]Chi tiet'!B93</f>
        <v>Bộ Chỉ huy Quân sự tỉnh</v>
      </c>
      <c r="C98" s="22">
        <f>SUM(C99:C100)</f>
        <v>172</v>
      </c>
      <c r="D98" s="22">
        <f t="shared" ref="D98:N98" si="39">SUM(D99:D100)</f>
        <v>172</v>
      </c>
      <c r="E98" s="22">
        <f t="shared" si="39"/>
        <v>0</v>
      </c>
      <c r="F98" s="22">
        <f t="shared" si="39"/>
        <v>0</v>
      </c>
      <c r="G98" s="22">
        <f t="shared" si="39"/>
        <v>0</v>
      </c>
      <c r="H98" s="22">
        <f t="shared" si="39"/>
        <v>0</v>
      </c>
      <c r="I98" s="22">
        <f t="shared" si="39"/>
        <v>172</v>
      </c>
      <c r="J98" s="22">
        <f t="shared" si="39"/>
        <v>172</v>
      </c>
      <c r="K98" s="22">
        <f t="shared" si="39"/>
        <v>0</v>
      </c>
      <c r="L98" s="22">
        <f t="shared" si="39"/>
        <v>0</v>
      </c>
      <c r="M98" s="22">
        <f t="shared" si="39"/>
        <v>0</v>
      </c>
      <c r="N98" s="22">
        <f t="shared" si="39"/>
        <v>0</v>
      </c>
      <c r="O98" s="23">
        <f t="shared" si="35"/>
        <v>0</v>
      </c>
      <c r="P98" s="23">
        <f t="shared" si="35"/>
        <v>0</v>
      </c>
      <c r="Q98" s="23"/>
      <c r="R98" s="40"/>
    </row>
    <row r="99" spans="1:18" ht="39.4" x14ac:dyDescent="0.45">
      <c r="A99" s="20" t="str">
        <f>'[1]Chi tiet'!A94</f>
        <v>-</v>
      </c>
      <c r="B99" s="39" t="str">
        <f>'[1]Chi tiet'!B94</f>
        <v>Hỗ trợ kinh phí bồi dưỡng chuyên sâu chức danh theo Kế hoạch số 197/KH-UBND ngày 04/7/2019 của UBND tỉnh</v>
      </c>
      <c r="C99" s="22">
        <f t="shared" si="31"/>
        <v>152</v>
      </c>
      <c r="D99" s="22">
        <f t="shared" si="26"/>
        <v>152</v>
      </c>
      <c r="E99" s="22">
        <f t="shared" si="26"/>
        <v>0</v>
      </c>
      <c r="F99" s="22">
        <f t="shared" si="28"/>
        <v>0</v>
      </c>
      <c r="G99" s="22"/>
      <c r="H99" s="22"/>
      <c r="I99" s="22">
        <f t="shared" si="29"/>
        <v>152</v>
      </c>
      <c r="J99" s="22">
        <f>'[1]Chi tiet'!H94</f>
        <v>152</v>
      </c>
      <c r="K99" s="22"/>
      <c r="L99" s="22">
        <f t="shared" si="30"/>
        <v>0</v>
      </c>
      <c r="M99" s="22"/>
      <c r="N99" s="22"/>
      <c r="O99" s="23">
        <f t="shared" si="35"/>
        <v>0</v>
      </c>
      <c r="P99" s="23">
        <f t="shared" si="35"/>
        <v>0</v>
      </c>
      <c r="Q99" s="23"/>
      <c r="R99" s="40"/>
    </row>
    <row r="100" spans="1:18" ht="23.25" customHeight="1" x14ac:dyDescent="0.45">
      <c r="A100" s="20" t="str">
        <f>'[1]Chi tiet'!A95</f>
        <v>-</v>
      </c>
      <c r="B100" s="39" t="str">
        <f>'[1]Chi tiet'!B95</f>
        <v>Xây dựng đề án tỉnh NTM</v>
      </c>
      <c r="C100" s="22">
        <f t="shared" si="31"/>
        <v>20</v>
      </c>
      <c r="D100" s="22">
        <f t="shared" si="26"/>
        <v>20</v>
      </c>
      <c r="E100" s="22">
        <f t="shared" si="26"/>
        <v>0</v>
      </c>
      <c r="F100" s="22">
        <f t="shared" si="28"/>
        <v>0</v>
      </c>
      <c r="G100" s="22"/>
      <c r="H100" s="22"/>
      <c r="I100" s="22">
        <f t="shared" si="29"/>
        <v>20</v>
      </c>
      <c r="J100" s="22">
        <f>'[1]Chi tiet'!E95</f>
        <v>20</v>
      </c>
      <c r="K100" s="22"/>
      <c r="L100" s="22">
        <f t="shared" si="30"/>
        <v>0</v>
      </c>
      <c r="M100" s="22"/>
      <c r="N100" s="22"/>
      <c r="O100" s="23">
        <f t="shared" si="35"/>
        <v>0</v>
      </c>
      <c r="P100" s="23">
        <f t="shared" si="35"/>
        <v>0</v>
      </c>
      <c r="Q100" s="23"/>
      <c r="R100" s="40"/>
    </row>
    <row r="101" spans="1:18" ht="19.5" customHeight="1" x14ac:dyDescent="0.45">
      <c r="A101" s="20">
        <f>'[1]Chi tiet'!A96</f>
        <v>21</v>
      </c>
      <c r="B101" s="39" t="str">
        <f>'[1]Chi tiet'!B96</f>
        <v>Ủy ban Mặt trận Tổ quốc tỉnh</v>
      </c>
      <c r="C101" s="22">
        <f>SUM(C102:C103)</f>
        <v>170</v>
      </c>
      <c r="D101" s="22">
        <f t="shared" ref="D101:N101" si="40">SUM(D102:D103)</f>
        <v>170</v>
      </c>
      <c r="E101" s="22">
        <f t="shared" si="40"/>
        <v>0</v>
      </c>
      <c r="F101" s="22">
        <f t="shared" si="40"/>
        <v>0</v>
      </c>
      <c r="G101" s="22">
        <f t="shared" si="40"/>
        <v>0</v>
      </c>
      <c r="H101" s="22">
        <f t="shared" si="40"/>
        <v>0</v>
      </c>
      <c r="I101" s="22">
        <f t="shared" si="40"/>
        <v>170</v>
      </c>
      <c r="J101" s="22">
        <f t="shared" si="40"/>
        <v>170</v>
      </c>
      <c r="K101" s="22">
        <f t="shared" si="40"/>
        <v>0</v>
      </c>
      <c r="L101" s="22">
        <f t="shared" si="40"/>
        <v>0</v>
      </c>
      <c r="M101" s="22">
        <f t="shared" si="40"/>
        <v>0</v>
      </c>
      <c r="N101" s="22">
        <f t="shared" si="40"/>
        <v>0</v>
      </c>
      <c r="O101" s="23">
        <f t="shared" si="35"/>
        <v>0</v>
      </c>
      <c r="P101" s="23">
        <f t="shared" si="35"/>
        <v>0</v>
      </c>
      <c r="Q101" s="23"/>
      <c r="R101" s="40"/>
    </row>
    <row r="102" spans="1:18" ht="26.25" x14ac:dyDescent="0.45">
      <c r="A102" s="20" t="str">
        <f>'[1]Chi tiet'!A97</f>
        <v>-</v>
      </c>
      <c r="B102" s="39" t="str">
        <f>'[1]Chi tiet'!B97</f>
        <v xml:space="preserve">Thực hiện Cuộc vận động “Toàn dân đoàn kết xây dựng NTM, đô thị văn minh”  </v>
      </c>
      <c r="C102" s="22">
        <f t="shared" si="31"/>
        <v>150</v>
      </c>
      <c r="D102" s="22">
        <f t="shared" si="26"/>
        <v>150</v>
      </c>
      <c r="E102" s="22">
        <f t="shared" si="26"/>
        <v>0</v>
      </c>
      <c r="F102" s="22">
        <f t="shared" si="28"/>
        <v>0</v>
      </c>
      <c r="G102" s="22"/>
      <c r="H102" s="22"/>
      <c r="I102" s="22">
        <f t="shared" si="29"/>
        <v>150</v>
      </c>
      <c r="J102" s="22">
        <f>'[1]Chi tiet'!H97</f>
        <v>150</v>
      </c>
      <c r="K102" s="22"/>
      <c r="L102" s="22">
        <f t="shared" si="30"/>
        <v>0</v>
      </c>
      <c r="M102" s="22"/>
      <c r="N102" s="22"/>
      <c r="O102" s="23">
        <f t="shared" si="35"/>
        <v>0</v>
      </c>
      <c r="P102" s="23">
        <f t="shared" si="35"/>
        <v>0</v>
      </c>
      <c r="Q102" s="23"/>
      <c r="R102" s="40"/>
    </row>
    <row r="103" spans="1:18" ht="19.5" customHeight="1" x14ac:dyDescent="0.45">
      <c r="A103" s="20" t="str">
        <f>'[1]Chi tiet'!A98</f>
        <v>-</v>
      </c>
      <c r="B103" s="39" t="str">
        <f>'[1]Chi tiet'!B98</f>
        <v>Xây dựng đề án tỉnh NTM</v>
      </c>
      <c r="C103" s="22">
        <f t="shared" si="31"/>
        <v>20</v>
      </c>
      <c r="D103" s="22">
        <f t="shared" si="26"/>
        <v>20</v>
      </c>
      <c r="E103" s="22">
        <f t="shared" si="26"/>
        <v>0</v>
      </c>
      <c r="F103" s="22">
        <f t="shared" si="28"/>
        <v>0</v>
      </c>
      <c r="G103" s="22"/>
      <c r="H103" s="22"/>
      <c r="I103" s="22">
        <f t="shared" si="29"/>
        <v>20</v>
      </c>
      <c r="J103" s="22">
        <f>'[1]Chi tiet'!E98</f>
        <v>20</v>
      </c>
      <c r="K103" s="22"/>
      <c r="L103" s="22">
        <f t="shared" si="30"/>
        <v>0</v>
      </c>
      <c r="M103" s="22"/>
      <c r="N103" s="22"/>
      <c r="O103" s="23">
        <f t="shared" si="35"/>
        <v>0</v>
      </c>
      <c r="P103" s="23">
        <f t="shared" si="35"/>
        <v>0</v>
      </c>
      <c r="Q103" s="23"/>
      <c r="R103" s="40"/>
    </row>
    <row r="104" spans="1:18" ht="24.75" customHeight="1" x14ac:dyDescent="0.45">
      <c r="A104" s="20">
        <f>'[1]Chi tiet'!A99</f>
        <v>22</v>
      </c>
      <c r="B104" s="39" t="str">
        <f>'[1]Chi tiet'!B99</f>
        <v>Sở Văn hóa, Thể thao và Du lịch</v>
      </c>
      <c r="C104" s="22">
        <f>SUM(C105:C106)</f>
        <v>1520</v>
      </c>
      <c r="D104" s="22">
        <f t="shared" ref="D104:N104" si="41">SUM(D105:D106)</f>
        <v>1520</v>
      </c>
      <c r="E104" s="22">
        <f t="shared" si="41"/>
        <v>0</v>
      </c>
      <c r="F104" s="22">
        <f t="shared" si="41"/>
        <v>0</v>
      </c>
      <c r="G104" s="22">
        <f t="shared" si="41"/>
        <v>0</v>
      </c>
      <c r="H104" s="22">
        <f t="shared" si="41"/>
        <v>0</v>
      </c>
      <c r="I104" s="22">
        <f t="shared" si="41"/>
        <v>1520</v>
      </c>
      <c r="J104" s="22">
        <f t="shared" si="41"/>
        <v>1520</v>
      </c>
      <c r="K104" s="22">
        <f t="shared" si="41"/>
        <v>0</v>
      </c>
      <c r="L104" s="22">
        <f t="shared" si="41"/>
        <v>0</v>
      </c>
      <c r="M104" s="22">
        <f t="shared" si="41"/>
        <v>0</v>
      </c>
      <c r="N104" s="22">
        <f t="shared" si="41"/>
        <v>0</v>
      </c>
      <c r="O104" s="23">
        <f t="shared" si="35"/>
        <v>0</v>
      </c>
      <c r="P104" s="23">
        <f t="shared" si="35"/>
        <v>0</v>
      </c>
      <c r="Q104" s="23"/>
      <c r="R104" s="40"/>
    </row>
    <row r="105" spans="1:18" ht="26.25" x14ac:dyDescent="0.45">
      <c r="A105" s="20" t="str">
        <f>'[1]Chi tiet'!A100</f>
        <v>-</v>
      </c>
      <c r="B105" s="39" t="str">
        <f>'[1]Chi tiet'!B100</f>
        <v>Kinh phí tổ chức Hội thi chế biến các sản phẩm ẩm thực địa phương có thể tham gia Chương trình OCOP</v>
      </c>
      <c r="C105" s="22">
        <f t="shared" ref="C105:C126" si="42">SUM(D105:E105)</f>
        <v>1450</v>
      </c>
      <c r="D105" s="22">
        <f t="shared" ref="D105:E126" si="43">G105+J105</f>
        <v>1450</v>
      </c>
      <c r="E105" s="22">
        <f t="shared" si="43"/>
        <v>0</v>
      </c>
      <c r="F105" s="22">
        <f t="shared" ref="F105:F126" si="44">SUM(G105:H105)</f>
        <v>0</v>
      </c>
      <c r="G105" s="22"/>
      <c r="H105" s="22"/>
      <c r="I105" s="22">
        <f t="shared" ref="I105:I126" si="45">SUM(J105:K105)</f>
        <v>1450</v>
      </c>
      <c r="J105" s="22">
        <f>'[1]Chi tiet'!E100</f>
        <v>1450</v>
      </c>
      <c r="K105" s="22"/>
      <c r="L105" s="22">
        <f t="shared" ref="L105:L126" si="46">SUM(M105:N105)</f>
        <v>0</v>
      </c>
      <c r="M105" s="22"/>
      <c r="N105" s="22"/>
      <c r="O105" s="23">
        <f t="shared" si="35"/>
        <v>0</v>
      </c>
      <c r="P105" s="23">
        <f t="shared" si="35"/>
        <v>0</v>
      </c>
      <c r="Q105" s="23"/>
      <c r="R105" s="40"/>
    </row>
    <row r="106" spans="1:18" ht="21.75" customHeight="1" x14ac:dyDescent="0.45">
      <c r="A106" s="20" t="str">
        <f>'[1]Chi tiet'!A101</f>
        <v>-</v>
      </c>
      <c r="B106" s="39" t="str">
        <f>'[1]Chi tiet'!B101</f>
        <v>Xây dựng đề án tỉnh NTM</v>
      </c>
      <c r="C106" s="22">
        <f t="shared" si="42"/>
        <v>70</v>
      </c>
      <c r="D106" s="22">
        <f t="shared" si="43"/>
        <v>70</v>
      </c>
      <c r="E106" s="22">
        <f t="shared" si="43"/>
        <v>0</v>
      </c>
      <c r="F106" s="22">
        <f t="shared" si="44"/>
        <v>0</v>
      </c>
      <c r="G106" s="22"/>
      <c r="H106" s="22"/>
      <c r="I106" s="22">
        <f t="shared" si="45"/>
        <v>70</v>
      </c>
      <c r="J106" s="22">
        <f>'[1]Chi tiet'!E101</f>
        <v>70</v>
      </c>
      <c r="K106" s="22"/>
      <c r="L106" s="22">
        <f t="shared" si="46"/>
        <v>0</v>
      </c>
      <c r="M106" s="22"/>
      <c r="N106" s="22"/>
      <c r="O106" s="23">
        <f t="shared" si="35"/>
        <v>0</v>
      </c>
      <c r="P106" s="23">
        <f t="shared" si="35"/>
        <v>0</v>
      </c>
      <c r="Q106" s="23"/>
      <c r="R106" s="40"/>
    </row>
    <row r="107" spans="1:18" ht="21.75" customHeight="1" x14ac:dyDescent="0.45">
      <c r="A107" s="20">
        <f>'[1]Chi tiet'!A102</f>
        <v>23</v>
      </c>
      <c r="B107" s="39" t="str">
        <f>'[1]Chi tiet'!B102</f>
        <v>Đài Phát thanh và Truyền hình tỉnh</v>
      </c>
      <c r="C107" s="22">
        <f>C108</f>
        <v>450</v>
      </c>
      <c r="D107" s="22">
        <f t="shared" ref="D107:N107" si="47">D108</f>
        <v>450</v>
      </c>
      <c r="E107" s="22">
        <f t="shared" si="47"/>
        <v>0</v>
      </c>
      <c r="F107" s="22">
        <f t="shared" si="47"/>
        <v>0</v>
      </c>
      <c r="G107" s="22">
        <f t="shared" si="47"/>
        <v>0</v>
      </c>
      <c r="H107" s="22">
        <f t="shared" si="47"/>
        <v>0</v>
      </c>
      <c r="I107" s="22">
        <f t="shared" si="47"/>
        <v>450</v>
      </c>
      <c r="J107" s="22">
        <f t="shared" si="47"/>
        <v>450</v>
      </c>
      <c r="K107" s="22">
        <f t="shared" si="47"/>
        <v>0</v>
      </c>
      <c r="L107" s="22">
        <f t="shared" si="47"/>
        <v>0</v>
      </c>
      <c r="M107" s="22">
        <f t="shared" si="47"/>
        <v>0</v>
      </c>
      <c r="N107" s="22">
        <f t="shared" si="47"/>
        <v>0</v>
      </c>
      <c r="O107" s="23">
        <f t="shared" si="35"/>
        <v>0</v>
      </c>
      <c r="P107" s="23">
        <f t="shared" si="35"/>
        <v>0</v>
      </c>
      <c r="Q107" s="23"/>
      <c r="R107" s="40"/>
    </row>
    <row r="108" spans="1:18" ht="26.25" x14ac:dyDescent="0.45">
      <c r="A108" s="20" t="str">
        <f>'[1]Chi tiet'!A103</f>
        <v>-</v>
      </c>
      <c r="B108" s="39" t="str">
        <f>'[1]Chi tiet'!B103</f>
        <v>Thực hiện Chuyên mục, chuyên đề Nông thôn mới, …</v>
      </c>
      <c r="C108" s="22">
        <f t="shared" si="42"/>
        <v>450</v>
      </c>
      <c r="D108" s="22">
        <f t="shared" si="43"/>
        <v>450</v>
      </c>
      <c r="E108" s="22">
        <f t="shared" si="43"/>
        <v>0</v>
      </c>
      <c r="F108" s="22">
        <f t="shared" si="44"/>
        <v>0</v>
      </c>
      <c r="G108" s="22"/>
      <c r="H108" s="22"/>
      <c r="I108" s="22">
        <f t="shared" si="45"/>
        <v>450</v>
      </c>
      <c r="J108" s="22">
        <f>'[1]Chi tiet'!E103</f>
        <v>450</v>
      </c>
      <c r="K108" s="22"/>
      <c r="L108" s="22">
        <f t="shared" si="46"/>
        <v>0</v>
      </c>
      <c r="M108" s="22"/>
      <c r="N108" s="22"/>
      <c r="O108" s="23">
        <f t="shared" si="35"/>
        <v>0</v>
      </c>
      <c r="P108" s="23">
        <f t="shared" si="35"/>
        <v>0</v>
      </c>
      <c r="Q108" s="23"/>
      <c r="R108" s="40"/>
    </row>
    <row r="109" spans="1:18" ht="21.75" customHeight="1" x14ac:dyDescent="0.45">
      <c r="A109" s="20">
        <f>'[1]Chi tiet'!A104</f>
        <v>24</v>
      </c>
      <c r="B109" s="39" t="str">
        <f>'[1]Chi tiet'!B104</f>
        <v>Báo Hà Tĩnh</v>
      </c>
      <c r="C109" s="22">
        <f>C110</f>
        <v>200</v>
      </c>
      <c r="D109" s="22">
        <f t="shared" ref="D109:N109" si="48">D110</f>
        <v>200</v>
      </c>
      <c r="E109" s="22">
        <f t="shared" si="48"/>
        <v>0</v>
      </c>
      <c r="F109" s="22">
        <f t="shared" si="48"/>
        <v>0</v>
      </c>
      <c r="G109" s="22">
        <f t="shared" si="48"/>
        <v>0</v>
      </c>
      <c r="H109" s="22">
        <f t="shared" si="48"/>
        <v>0</v>
      </c>
      <c r="I109" s="22">
        <f t="shared" si="48"/>
        <v>200</v>
      </c>
      <c r="J109" s="22">
        <f t="shared" si="48"/>
        <v>200</v>
      </c>
      <c r="K109" s="22">
        <f t="shared" si="48"/>
        <v>0</v>
      </c>
      <c r="L109" s="22">
        <f t="shared" si="48"/>
        <v>0</v>
      </c>
      <c r="M109" s="22">
        <f t="shared" si="48"/>
        <v>0</v>
      </c>
      <c r="N109" s="22">
        <f t="shared" si="48"/>
        <v>0</v>
      </c>
      <c r="O109" s="23">
        <f t="shared" si="35"/>
        <v>0</v>
      </c>
      <c r="P109" s="23">
        <f t="shared" si="35"/>
        <v>0</v>
      </c>
      <c r="Q109" s="23"/>
      <c r="R109" s="40"/>
    </row>
    <row r="110" spans="1:18" ht="26.25" x14ac:dyDescent="0.45">
      <c r="A110" s="20" t="str">
        <f>'[1]Chi tiet'!A105</f>
        <v>-</v>
      </c>
      <c r="B110" s="39" t="str">
        <f>'[1]Chi tiet'!B105</f>
        <v>Tổ chức cuộc thi viết Xây dựng nông thôn mới trên báo Hà Tĩnh lần thứ VI, chuyên trang nông thôn mới</v>
      </c>
      <c r="C110" s="22">
        <f t="shared" si="42"/>
        <v>200</v>
      </c>
      <c r="D110" s="22">
        <f t="shared" si="43"/>
        <v>200</v>
      </c>
      <c r="E110" s="22">
        <f t="shared" si="43"/>
        <v>0</v>
      </c>
      <c r="F110" s="22">
        <f t="shared" si="44"/>
        <v>0</v>
      </c>
      <c r="G110" s="22"/>
      <c r="H110" s="22"/>
      <c r="I110" s="22">
        <f t="shared" si="45"/>
        <v>200</v>
      </c>
      <c r="J110" s="22">
        <f>'[1]Chi tiet'!E105</f>
        <v>200</v>
      </c>
      <c r="K110" s="22"/>
      <c r="L110" s="22">
        <f t="shared" si="46"/>
        <v>0</v>
      </c>
      <c r="M110" s="22"/>
      <c r="N110" s="22"/>
      <c r="O110" s="23">
        <f t="shared" si="35"/>
        <v>0</v>
      </c>
      <c r="P110" s="23">
        <f t="shared" si="35"/>
        <v>0</v>
      </c>
      <c r="Q110" s="23"/>
      <c r="R110" s="40"/>
    </row>
    <row r="111" spans="1:18" ht="21.75" customHeight="1" x14ac:dyDescent="0.45">
      <c r="A111" s="20">
        <f>'[1]Chi tiet'!A106</f>
        <v>25</v>
      </c>
      <c r="B111" s="39" t="str">
        <f>'[1]Chi tiet'!B106</f>
        <v>Sở Giao thông Vận tải</v>
      </c>
      <c r="C111" s="22">
        <f>SUM(C112:C113)</f>
        <v>210</v>
      </c>
      <c r="D111" s="22">
        <f t="shared" ref="D111:N111" si="49">SUM(D112:D113)</f>
        <v>210</v>
      </c>
      <c r="E111" s="22">
        <f t="shared" si="49"/>
        <v>0</v>
      </c>
      <c r="F111" s="22">
        <f t="shared" si="49"/>
        <v>0</v>
      </c>
      <c r="G111" s="22">
        <f t="shared" si="49"/>
        <v>0</v>
      </c>
      <c r="H111" s="22">
        <f t="shared" si="49"/>
        <v>0</v>
      </c>
      <c r="I111" s="22">
        <f t="shared" si="49"/>
        <v>210</v>
      </c>
      <c r="J111" s="22">
        <f t="shared" si="49"/>
        <v>210</v>
      </c>
      <c r="K111" s="22">
        <f t="shared" si="49"/>
        <v>0</v>
      </c>
      <c r="L111" s="22">
        <f t="shared" si="49"/>
        <v>0</v>
      </c>
      <c r="M111" s="22">
        <f t="shared" si="49"/>
        <v>0</v>
      </c>
      <c r="N111" s="22">
        <f t="shared" si="49"/>
        <v>0</v>
      </c>
      <c r="O111" s="23">
        <f t="shared" si="35"/>
        <v>0</v>
      </c>
      <c r="P111" s="23">
        <f t="shared" si="35"/>
        <v>0</v>
      </c>
      <c r="Q111" s="23"/>
      <c r="R111" s="40"/>
    </row>
    <row r="112" spans="1:18" ht="39.4" x14ac:dyDescent="0.45">
      <c r="A112" s="20" t="str">
        <f>'[1]Chi tiet'!A107</f>
        <v>-</v>
      </c>
      <c r="B112" s="39" t="str">
        <f>'[1]Chi tiet'!B107</f>
        <v>Xây dựng Video hướng dẫn về quy trình, giải pháp về duy bão dưỡng, nâng cấp đường giao thông theo công nghệ mới</v>
      </c>
      <c r="C112" s="22">
        <f t="shared" si="42"/>
        <v>120</v>
      </c>
      <c r="D112" s="22">
        <f t="shared" si="43"/>
        <v>120</v>
      </c>
      <c r="E112" s="22">
        <f t="shared" si="43"/>
        <v>0</v>
      </c>
      <c r="F112" s="22">
        <f t="shared" si="44"/>
        <v>0</v>
      </c>
      <c r="G112" s="22"/>
      <c r="H112" s="22"/>
      <c r="I112" s="22">
        <f t="shared" si="45"/>
        <v>120</v>
      </c>
      <c r="J112" s="22">
        <f>'[1]Chi tiet'!E107</f>
        <v>120</v>
      </c>
      <c r="K112" s="22"/>
      <c r="L112" s="22">
        <f t="shared" si="46"/>
        <v>0</v>
      </c>
      <c r="M112" s="22"/>
      <c r="N112" s="22"/>
      <c r="O112" s="23">
        <f t="shared" si="35"/>
        <v>0</v>
      </c>
      <c r="P112" s="23">
        <f t="shared" si="35"/>
        <v>0</v>
      </c>
      <c r="Q112" s="23"/>
      <c r="R112" s="40"/>
    </row>
    <row r="113" spans="1:18" ht="21.75" customHeight="1" x14ac:dyDescent="0.45">
      <c r="A113" s="20" t="str">
        <f>'[1]Chi tiet'!A108</f>
        <v>-</v>
      </c>
      <c r="B113" s="39" t="str">
        <f>'[1]Chi tiet'!B108</f>
        <v>Xây dựng đề án tỉnh NTM</v>
      </c>
      <c r="C113" s="22">
        <f t="shared" si="42"/>
        <v>90</v>
      </c>
      <c r="D113" s="22">
        <f t="shared" si="43"/>
        <v>90</v>
      </c>
      <c r="E113" s="22">
        <f t="shared" si="43"/>
        <v>0</v>
      </c>
      <c r="F113" s="22">
        <f t="shared" si="44"/>
        <v>0</v>
      </c>
      <c r="G113" s="22"/>
      <c r="H113" s="22"/>
      <c r="I113" s="22">
        <f t="shared" si="45"/>
        <v>90</v>
      </c>
      <c r="J113" s="22">
        <f>'[1]Chi tiet'!E108</f>
        <v>90</v>
      </c>
      <c r="K113" s="22"/>
      <c r="L113" s="22">
        <f t="shared" si="46"/>
        <v>0</v>
      </c>
      <c r="M113" s="22"/>
      <c r="N113" s="22"/>
      <c r="O113" s="23">
        <f t="shared" si="35"/>
        <v>0</v>
      </c>
      <c r="P113" s="23">
        <f t="shared" si="35"/>
        <v>0</v>
      </c>
      <c r="Q113" s="23"/>
      <c r="R113" s="40"/>
    </row>
    <row r="114" spans="1:18" ht="21.75" customHeight="1" x14ac:dyDescent="0.45">
      <c r="A114" s="20">
        <f>'[1]Chi tiet'!A109</f>
        <v>26</v>
      </c>
      <c r="B114" s="39" t="str">
        <f>'[1]Chi tiet'!B109</f>
        <v>Sở Thông tin và Truyền thông</v>
      </c>
      <c r="C114" s="22">
        <f>SUM(C115:C116)</f>
        <v>200</v>
      </c>
      <c r="D114" s="22">
        <f t="shared" ref="D114:N114" si="50">SUM(D115:D116)</f>
        <v>200</v>
      </c>
      <c r="E114" s="22">
        <f t="shared" si="50"/>
        <v>0</v>
      </c>
      <c r="F114" s="22">
        <f t="shared" si="50"/>
        <v>0</v>
      </c>
      <c r="G114" s="22">
        <f t="shared" si="50"/>
        <v>0</v>
      </c>
      <c r="H114" s="22">
        <f t="shared" si="50"/>
        <v>0</v>
      </c>
      <c r="I114" s="22">
        <f t="shared" si="50"/>
        <v>200</v>
      </c>
      <c r="J114" s="22">
        <f t="shared" si="50"/>
        <v>200</v>
      </c>
      <c r="K114" s="22">
        <f t="shared" si="50"/>
        <v>0</v>
      </c>
      <c r="L114" s="22">
        <f t="shared" si="50"/>
        <v>0</v>
      </c>
      <c r="M114" s="22">
        <f t="shared" si="50"/>
        <v>0</v>
      </c>
      <c r="N114" s="22">
        <f t="shared" si="50"/>
        <v>0</v>
      </c>
      <c r="O114" s="23">
        <f t="shared" si="35"/>
        <v>0</v>
      </c>
      <c r="P114" s="23">
        <f t="shared" si="35"/>
        <v>0</v>
      </c>
      <c r="Q114" s="23"/>
      <c r="R114" s="40"/>
    </row>
    <row r="115" spans="1:18" ht="39.4" x14ac:dyDescent="0.45">
      <c r="A115" s="20" t="str">
        <f>'[1]Chi tiet'!A110</f>
        <v>-</v>
      </c>
      <c r="B115" s="39" t="str">
        <f>'[1]Chi tiet'!B110</f>
        <v>Tuyên truyền nông thôn mới qua các báo chuyên ngành: Nông nghiệp Việt Nam, Kinh tế nông thôn,  xuất bản cuốn sách "Điểm sáng nông thôn mới"</v>
      </c>
      <c r="C115" s="22">
        <f t="shared" si="42"/>
        <v>180</v>
      </c>
      <c r="D115" s="22">
        <f t="shared" si="43"/>
        <v>180</v>
      </c>
      <c r="E115" s="22">
        <f t="shared" si="43"/>
        <v>0</v>
      </c>
      <c r="F115" s="22">
        <f t="shared" si="44"/>
        <v>0</v>
      </c>
      <c r="G115" s="22"/>
      <c r="H115" s="22"/>
      <c r="I115" s="22">
        <f t="shared" si="45"/>
        <v>180</v>
      </c>
      <c r="J115" s="22">
        <f>'[1]Chi tiet'!E110</f>
        <v>180</v>
      </c>
      <c r="K115" s="22"/>
      <c r="L115" s="22">
        <f t="shared" si="46"/>
        <v>0</v>
      </c>
      <c r="M115" s="22"/>
      <c r="N115" s="22"/>
      <c r="O115" s="23">
        <f t="shared" si="35"/>
        <v>0</v>
      </c>
      <c r="P115" s="23">
        <f t="shared" si="35"/>
        <v>0</v>
      </c>
      <c r="Q115" s="23"/>
      <c r="R115" s="40"/>
    </row>
    <row r="116" spans="1:18" ht="19.5" customHeight="1" x14ac:dyDescent="0.45">
      <c r="A116" s="20" t="str">
        <f>'[1]Chi tiet'!A111</f>
        <v>-</v>
      </c>
      <c r="B116" s="39" t="str">
        <f>'[1]Chi tiet'!B111</f>
        <v>Xây dựng đề án tỉnh NTM</v>
      </c>
      <c r="C116" s="22">
        <f t="shared" si="42"/>
        <v>20</v>
      </c>
      <c r="D116" s="22">
        <f t="shared" si="43"/>
        <v>20</v>
      </c>
      <c r="E116" s="22">
        <f t="shared" si="43"/>
        <v>0</v>
      </c>
      <c r="F116" s="22">
        <f t="shared" si="44"/>
        <v>0</v>
      </c>
      <c r="G116" s="22"/>
      <c r="H116" s="22"/>
      <c r="I116" s="22">
        <f t="shared" si="45"/>
        <v>20</v>
      </c>
      <c r="J116" s="22">
        <f>'[1]Chi tiet'!E111</f>
        <v>20</v>
      </c>
      <c r="K116" s="22"/>
      <c r="L116" s="22">
        <f t="shared" si="46"/>
        <v>0</v>
      </c>
      <c r="M116" s="22"/>
      <c r="N116" s="22"/>
      <c r="O116" s="23">
        <f t="shared" ref="O116:P138" si="51">L116/C116</f>
        <v>0</v>
      </c>
      <c r="P116" s="23">
        <f t="shared" si="51"/>
        <v>0</v>
      </c>
      <c r="Q116" s="23"/>
      <c r="R116" s="40"/>
    </row>
    <row r="117" spans="1:18" ht="19.5" customHeight="1" x14ac:dyDescent="0.45">
      <c r="A117" s="20">
        <f>'[1]Chi tiet'!A112</f>
        <v>27</v>
      </c>
      <c r="B117" s="39" t="str">
        <f>'[1]Chi tiet'!B112</f>
        <v>Sở Y tế</v>
      </c>
      <c r="C117" s="22">
        <f>C118</f>
        <v>70</v>
      </c>
      <c r="D117" s="22">
        <f t="shared" ref="D117:N117" si="52">D118</f>
        <v>70</v>
      </c>
      <c r="E117" s="22">
        <f t="shared" si="52"/>
        <v>0</v>
      </c>
      <c r="F117" s="22">
        <f t="shared" si="52"/>
        <v>0</v>
      </c>
      <c r="G117" s="22">
        <f t="shared" si="52"/>
        <v>0</v>
      </c>
      <c r="H117" s="22">
        <f t="shared" si="52"/>
        <v>0</v>
      </c>
      <c r="I117" s="22">
        <f t="shared" si="52"/>
        <v>70</v>
      </c>
      <c r="J117" s="22">
        <f t="shared" si="52"/>
        <v>70</v>
      </c>
      <c r="K117" s="22">
        <f t="shared" si="52"/>
        <v>0</v>
      </c>
      <c r="L117" s="22">
        <f t="shared" si="52"/>
        <v>0</v>
      </c>
      <c r="M117" s="22">
        <f t="shared" si="52"/>
        <v>0</v>
      </c>
      <c r="N117" s="22">
        <f t="shared" si="52"/>
        <v>0</v>
      </c>
      <c r="O117" s="23">
        <f t="shared" si="51"/>
        <v>0</v>
      </c>
      <c r="P117" s="23">
        <f t="shared" si="51"/>
        <v>0</v>
      </c>
      <c r="Q117" s="23"/>
      <c r="R117" s="40"/>
    </row>
    <row r="118" spans="1:18" ht="19.5" customHeight="1" x14ac:dyDescent="0.45">
      <c r="A118" s="20" t="str">
        <f>'[1]Chi tiet'!A113</f>
        <v>-</v>
      </c>
      <c r="B118" s="39" t="str">
        <f>'[1]Chi tiet'!B113</f>
        <v>Xây dựng đề án tỉnh NTM</v>
      </c>
      <c r="C118" s="22">
        <f t="shared" si="42"/>
        <v>70</v>
      </c>
      <c r="D118" s="22">
        <f t="shared" si="43"/>
        <v>70</v>
      </c>
      <c r="E118" s="22">
        <f t="shared" si="43"/>
        <v>0</v>
      </c>
      <c r="F118" s="22">
        <f t="shared" si="44"/>
        <v>0</v>
      </c>
      <c r="G118" s="22"/>
      <c r="H118" s="22"/>
      <c r="I118" s="22">
        <f t="shared" si="45"/>
        <v>70</v>
      </c>
      <c r="J118" s="22">
        <f>'[1]Chi tiet'!E113</f>
        <v>70</v>
      </c>
      <c r="K118" s="22"/>
      <c r="L118" s="22">
        <f t="shared" si="46"/>
        <v>0</v>
      </c>
      <c r="M118" s="22"/>
      <c r="N118" s="22"/>
      <c r="O118" s="23">
        <f t="shared" si="51"/>
        <v>0</v>
      </c>
      <c r="P118" s="23">
        <f t="shared" si="51"/>
        <v>0</v>
      </c>
      <c r="Q118" s="23"/>
      <c r="R118" s="40"/>
    </row>
    <row r="119" spans="1:18" ht="19.5" customHeight="1" x14ac:dyDescent="0.45">
      <c r="A119" s="20">
        <f>'[1]Chi tiet'!A114</f>
        <v>28</v>
      </c>
      <c r="B119" s="39" t="str">
        <f>'[1]Chi tiet'!B114</f>
        <v>Sở Giáo dục và Đào tạo</v>
      </c>
      <c r="C119" s="22">
        <f>C120</f>
        <v>70</v>
      </c>
      <c r="D119" s="22">
        <f t="shared" ref="D119:N119" si="53">D120</f>
        <v>70</v>
      </c>
      <c r="E119" s="22">
        <f t="shared" si="53"/>
        <v>0</v>
      </c>
      <c r="F119" s="22">
        <f t="shared" si="53"/>
        <v>0</v>
      </c>
      <c r="G119" s="22">
        <f t="shared" si="53"/>
        <v>0</v>
      </c>
      <c r="H119" s="22">
        <f t="shared" si="53"/>
        <v>0</v>
      </c>
      <c r="I119" s="22">
        <f t="shared" si="53"/>
        <v>70</v>
      </c>
      <c r="J119" s="22">
        <f t="shared" si="53"/>
        <v>70</v>
      </c>
      <c r="K119" s="22">
        <f t="shared" si="53"/>
        <v>0</v>
      </c>
      <c r="L119" s="22">
        <f t="shared" si="53"/>
        <v>0</v>
      </c>
      <c r="M119" s="22">
        <f t="shared" si="53"/>
        <v>0</v>
      </c>
      <c r="N119" s="22">
        <f t="shared" si="53"/>
        <v>0</v>
      </c>
      <c r="O119" s="23">
        <f t="shared" si="51"/>
        <v>0</v>
      </c>
      <c r="P119" s="23">
        <f t="shared" si="51"/>
        <v>0</v>
      </c>
      <c r="Q119" s="23"/>
      <c r="R119" s="40"/>
    </row>
    <row r="120" spans="1:18" ht="19.5" customHeight="1" x14ac:dyDescent="0.45">
      <c r="A120" s="20" t="str">
        <f>'[1]Chi tiet'!A115</f>
        <v>-</v>
      </c>
      <c r="B120" s="39" t="str">
        <f>'[1]Chi tiet'!B115</f>
        <v>Xây dựng đề án tỉnh NTM</v>
      </c>
      <c r="C120" s="22">
        <f t="shared" si="42"/>
        <v>70</v>
      </c>
      <c r="D120" s="22">
        <f t="shared" si="43"/>
        <v>70</v>
      </c>
      <c r="E120" s="22">
        <f t="shared" si="43"/>
        <v>0</v>
      </c>
      <c r="F120" s="22">
        <f t="shared" si="44"/>
        <v>0</v>
      </c>
      <c r="G120" s="22"/>
      <c r="H120" s="22"/>
      <c r="I120" s="22">
        <f t="shared" si="45"/>
        <v>70</v>
      </c>
      <c r="J120" s="22">
        <f>'[1]Chi tiet'!E115</f>
        <v>70</v>
      </c>
      <c r="K120" s="22"/>
      <c r="L120" s="22">
        <f t="shared" si="46"/>
        <v>0</v>
      </c>
      <c r="M120" s="22"/>
      <c r="N120" s="22"/>
      <c r="O120" s="23">
        <f t="shared" si="51"/>
        <v>0</v>
      </c>
      <c r="P120" s="23">
        <f t="shared" si="51"/>
        <v>0</v>
      </c>
      <c r="Q120" s="23"/>
      <c r="R120" s="40"/>
    </row>
    <row r="121" spans="1:18" ht="19.5" customHeight="1" x14ac:dyDescent="0.45">
      <c r="A121" s="20">
        <f>'[1]Chi tiet'!A116</f>
        <v>29</v>
      </c>
      <c r="B121" s="39" t="str">
        <f>'[1]Chi tiet'!B116</f>
        <v>Sở Kế hoạch và Đầu tư</v>
      </c>
      <c r="C121" s="22">
        <f>C122</f>
        <v>90</v>
      </c>
      <c r="D121" s="22">
        <f t="shared" ref="D121:N121" si="54">D122</f>
        <v>90</v>
      </c>
      <c r="E121" s="22">
        <f t="shared" si="54"/>
        <v>0</v>
      </c>
      <c r="F121" s="22">
        <f t="shared" si="54"/>
        <v>0</v>
      </c>
      <c r="G121" s="22">
        <f t="shared" si="54"/>
        <v>0</v>
      </c>
      <c r="H121" s="22">
        <f t="shared" si="54"/>
        <v>0</v>
      </c>
      <c r="I121" s="22">
        <f t="shared" si="54"/>
        <v>90</v>
      </c>
      <c r="J121" s="22">
        <f t="shared" si="54"/>
        <v>90</v>
      </c>
      <c r="K121" s="22">
        <f t="shared" si="54"/>
        <v>0</v>
      </c>
      <c r="L121" s="22">
        <f t="shared" si="54"/>
        <v>0</v>
      </c>
      <c r="M121" s="22">
        <f t="shared" si="54"/>
        <v>0</v>
      </c>
      <c r="N121" s="22">
        <f t="shared" si="54"/>
        <v>0</v>
      </c>
      <c r="O121" s="23">
        <f t="shared" si="51"/>
        <v>0</v>
      </c>
      <c r="P121" s="23">
        <f t="shared" si="51"/>
        <v>0</v>
      </c>
      <c r="Q121" s="23"/>
      <c r="R121" s="40"/>
    </row>
    <row r="122" spans="1:18" ht="19.5" customHeight="1" x14ac:dyDescent="0.45">
      <c r="A122" s="20" t="str">
        <f>'[1]Chi tiet'!A117</f>
        <v>-</v>
      </c>
      <c r="B122" s="39" t="str">
        <f>'[1]Chi tiet'!B117</f>
        <v>Xây dựng đề án tỉnh NTM</v>
      </c>
      <c r="C122" s="22">
        <f t="shared" si="42"/>
        <v>90</v>
      </c>
      <c r="D122" s="22">
        <f t="shared" si="43"/>
        <v>90</v>
      </c>
      <c r="E122" s="22">
        <f t="shared" si="43"/>
        <v>0</v>
      </c>
      <c r="F122" s="22">
        <f t="shared" si="44"/>
        <v>0</v>
      </c>
      <c r="G122" s="22"/>
      <c r="H122" s="22"/>
      <c r="I122" s="22">
        <f t="shared" si="45"/>
        <v>90</v>
      </c>
      <c r="J122" s="22">
        <f>'[1]Chi tiet'!E117</f>
        <v>90</v>
      </c>
      <c r="K122" s="22"/>
      <c r="L122" s="22">
        <f t="shared" si="46"/>
        <v>0</v>
      </c>
      <c r="M122" s="22"/>
      <c r="N122" s="22"/>
      <c r="O122" s="23">
        <f t="shared" si="51"/>
        <v>0</v>
      </c>
      <c r="P122" s="23">
        <f t="shared" si="51"/>
        <v>0</v>
      </c>
      <c r="Q122" s="23"/>
      <c r="R122" s="40"/>
    </row>
    <row r="123" spans="1:18" ht="19.5" customHeight="1" x14ac:dyDescent="0.45">
      <c r="A123" s="20">
        <f>'[1]Chi tiet'!A118</f>
        <v>30</v>
      </c>
      <c r="B123" s="39" t="str">
        <f>'[1]Chi tiet'!B118</f>
        <v>Sở Tài chính</v>
      </c>
      <c r="C123" s="22">
        <f>C124</f>
        <v>90</v>
      </c>
      <c r="D123" s="22">
        <f t="shared" ref="D123:N123" si="55">D124</f>
        <v>90</v>
      </c>
      <c r="E123" s="22">
        <f t="shared" si="55"/>
        <v>0</v>
      </c>
      <c r="F123" s="22">
        <f t="shared" si="55"/>
        <v>0</v>
      </c>
      <c r="G123" s="22">
        <f t="shared" si="55"/>
        <v>0</v>
      </c>
      <c r="H123" s="22">
        <f t="shared" si="55"/>
        <v>0</v>
      </c>
      <c r="I123" s="22">
        <f t="shared" si="55"/>
        <v>90</v>
      </c>
      <c r="J123" s="22">
        <f t="shared" si="55"/>
        <v>90</v>
      </c>
      <c r="K123" s="22">
        <f t="shared" si="55"/>
        <v>0</v>
      </c>
      <c r="L123" s="22">
        <f t="shared" si="55"/>
        <v>0</v>
      </c>
      <c r="M123" s="22">
        <f t="shared" si="55"/>
        <v>0</v>
      </c>
      <c r="N123" s="22">
        <f t="shared" si="55"/>
        <v>0</v>
      </c>
      <c r="O123" s="23">
        <f t="shared" si="51"/>
        <v>0</v>
      </c>
      <c r="P123" s="23">
        <f t="shared" si="51"/>
        <v>0</v>
      </c>
      <c r="Q123" s="23"/>
      <c r="R123" s="40"/>
    </row>
    <row r="124" spans="1:18" ht="19.5" customHeight="1" x14ac:dyDescent="0.45">
      <c r="A124" s="20" t="str">
        <f>'[1]Chi tiet'!A119</f>
        <v>-</v>
      </c>
      <c r="B124" s="39" t="str">
        <f>'[1]Chi tiet'!B119</f>
        <v>Xây dựng đề án tỉnh NTM</v>
      </c>
      <c r="C124" s="22">
        <f t="shared" si="42"/>
        <v>90</v>
      </c>
      <c r="D124" s="22">
        <f t="shared" si="43"/>
        <v>90</v>
      </c>
      <c r="E124" s="22">
        <f t="shared" si="43"/>
        <v>0</v>
      </c>
      <c r="F124" s="22">
        <f t="shared" si="44"/>
        <v>0</v>
      </c>
      <c r="G124" s="22"/>
      <c r="H124" s="22"/>
      <c r="I124" s="22">
        <f t="shared" si="45"/>
        <v>90</v>
      </c>
      <c r="J124" s="22">
        <f>'[1]Chi tiet'!E119</f>
        <v>90</v>
      </c>
      <c r="K124" s="22"/>
      <c r="L124" s="22">
        <f t="shared" si="46"/>
        <v>0</v>
      </c>
      <c r="M124" s="22"/>
      <c r="N124" s="22"/>
      <c r="O124" s="23">
        <f t="shared" si="51"/>
        <v>0</v>
      </c>
      <c r="P124" s="23">
        <f t="shared" si="51"/>
        <v>0</v>
      </c>
      <c r="Q124" s="23"/>
      <c r="R124" s="40"/>
    </row>
    <row r="125" spans="1:18" ht="19.5" customHeight="1" x14ac:dyDescent="0.45">
      <c r="A125" s="20">
        <f>'[1]Chi tiet'!A120</f>
        <v>31</v>
      </c>
      <c r="B125" s="39" t="str">
        <f>'[1]Chi tiet'!B120</f>
        <v>Sở Xây dựng</v>
      </c>
      <c r="C125" s="22">
        <f>C126</f>
        <v>90</v>
      </c>
      <c r="D125" s="22">
        <f t="shared" ref="D125:N125" si="56">D126</f>
        <v>90</v>
      </c>
      <c r="E125" s="22">
        <f t="shared" si="56"/>
        <v>0</v>
      </c>
      <c r="F125" s="22">
        <f t="shared" si="56"/>
        <v>0</v>
      </c>
      <c r="G125" s="22">
        <f t="shared" si="56"/>
        <v>0</v>
      </c>
      <c r="H125" s="22">
        <f t="shared" si="56"/>
        <v>0</v>
      </c>
      <c r="I125" s="22">
        <f t="shared" si="56"/>
        <v>90</v>
      </c>
      <c r="J125" s="22">
        <f t="shared" si="56"/>
        <v>90</v>
      </c>
      <c r="K125" s="22">
        <f t="shared" si="56"/>
        <v>0</v>
      </c>
      <c r="L125" s="22">
        <f t="shared" si="56"/>
        <v>0</v>
      </c>
      <c r="M125" s="22">
        <f t="shared" si="56"/>
        <v>0</v>
      </c>
      <c r="N125" s="22">
        <f t="shared" si="56"/>
        <v>0</v>
      </c>
      <c r="O125" s="23">
        <f t="shared" si="51"/>
        <v>0</v>
      </c>
      <c r="P125" s="23">
        <f t="shared" si="51"/>
        <v>0</v>
      </c>
      <c r="Q125" s="23"/>
      <c r="R125" s="40"/>
    </row>
    <row r="126" spans="1:18" ht="19.5" customHeight="1" x14ac:dyDescent="0.45">
      <c r="A126" s="20" t="str">
        <f>'[1]Chi tiet'!A121</f>
        <v>-</v>
      </c>
      <c r="B126" s="39" t="str">
        <f>'[1]Chi tiet'!B121</f>
        <v>Xây dựng đề án tỉnh NTM</v>
      </c>
      <c r="C126" s="22">
        <f t="shared" si="42"/>
        <v>90</v>
      </c>
      <c r="D126" s="22">
        <f t="shared" si="43"/>
        <v>90</v>
      </c>
      <c r="E126" s="22">
        <f t="shared" si="43"/>
        <v>0</v>
      </c>
      <c r="F126" s="22">
        <f t="shared" si="44"/>
        <v>0</v>
      </c>
      <c r="G126" s="22"/>
      <c r="H126" s="22"/>
      <c r="I126" s="22">
        <f t="shared" si="45"/>
        <v>90</v>
      </c>
      <c r="J126" s="22">
        <f>'[1]Chi tiet'!E121</f>
        <v>90</v>
      </c>
      <c r="K126" s="22"/>
      <c r="L126" s="22">
        <f t="shared" si="46"/>
        <v>0</v>
      </c>
      <c r="M126" s="22"/>
      <c r="N126" s="22"/>
      <c r="O126" s="23">
        <f t="shared" si="51"/>
        <v>0</v>
      </c>
      <c r="P126" s="23">
        <f t="shared" si="51"/>
        <v>0</v>
      </c>
      <c r="Q126" s="23"/>
      <c r="R126" s="40"/>
    </row>
    <row r="127" spans="1:18" ht="19.5" customHeight="1" x14ac:dyDescent="0.45">
      <c r="A127" s="20">
        <f>'[1]Chi tiet'!A122</f>
        <v>32</v>
      </c>
      <c r="B127" s="39" t="str">
        <f>'[1]Chi tiet'!B122</f>
        <v>Sở Lao động, Thương binh và Xã hội</v>
      </c>
      <c r="C127" s="22">
        <f>C128</f>
        <v>110</v>
      </c>
      <c r="D127" s="22">
        <f t="shared" ref="D127:N127" si="57">D128</f>
        <v>110</v>
      </c>
      <c r="E127" s="22">
        <f t="shared" si="57"/>
        <v>0</v>
      </c>
      <c r="F127" s="22">
        <f t="shared" si="57"/>
        <v>0</v>
      </c>
      <c r="G127" s="22">
        <f t="shared" si="57"/>
        <v>0</v>
      </c>
      <c r="H127" s="22">
        <f t="shared" si="57"/>
        <v>0</v>
      </c>
      <c r="I127" s="22">
        <f t="shared" si="57"/>
        <v>110</v>
      </c>
      <c r="J127" s="22">
        <f t="shared" si="57"/>
        <v>110</v>
      </c>
      <c r="K127" s="22">
        <f t="shared" si="57"/>
        <v>0</v>
      </c>
      <c r="L127" s="22">
        <f t="shared" si="57"/>
        <v>0</v>
      </c>
      <c r="M127" s="22">
        <f t="shared" si="57"/>
        <v>0</v>
      </c>
      <c r="N127" s="22">
        <f t="shared" si="57"/>
        <v>0</v>
      </c>
      <c r="O127" s="23">
        <f t="shared" si="51"/>
        <v>0</v>
      </c>
      <c r="P127" s="23">
        <f t="shared" si="51"/>
        <v>0</v>
      </c>
      <c r="Q127" s="23"/>
      <c r="R127" s="40"/>
    </row>
    <row r="128" spans="1:18" ht="19.5" customHeight="1" x14ac:dyDescent="0.45">
      <c r="A128" s="20" t="str">
        <f>'[1]Chi tiet'!A123</f>
        <v>-</v>
      </c>
      <c r="B128" s="39" t="str">
        <f>'[1]Chi tiet'!B123</f>
        <v>Xây dựng đề án tỉnh NTM</v>
      </c>
      <c r="C128" s="22">
        <f t="shared" ref="C128:C138" si="58">SUM(D128:E128)</f>
        <v>110</v>
      </c>
      <c r="D128" s="22">
        <f t="shared" ref="D128:E138" si="59">G128+J128</f>
        <v>110</v>
      </c>
      <c r="E128" s="22">
        <f t="shared" si="59"/>
        <v>0</v>
      </c>
      <c r="F128" s="22">
        <f t="shared" ref="F128:F138" si="60">SUM(G128:H128)</f>
        <v>0</v>
      </c>
      <c r="G128" s="22"/>
      <c r="H128" s="22"/>
      <c r="I128" s="22">
        <f t="shared" ref="I128:I138" si="61">SUM(J128:K128)</f>
        <v>110</v>
      </c>
      <c r="J128" s="22">
        <f>'[1]Chi tiet'!E123</f>
        <v>110</v>
      </c>
      <c r="K128" s="22"/>
      <c r="L128" s="22">
        <f t="shared" ref="L128:L138" si="62">SUM(M128:N128)</f>
        <v>0</v>
      </c>
      <c r="M128" s="22"/>
      <c r="N128" s="22"/>
      <c r="O128" s="23">
        <f t="shared" si="51"/>
        <v>0</v>
      </c>
      <c r="P128" s="23">
        <f t="shared" si="51"/>
        <v>0</v>
      </c>
      <c r="Q128" s="23"/>
      <c r="R128" s="40"/>
    </row>
    <row r="129" spans="1:18" ht="19.5" customHeight="1" x14ac:dyDescent="0.45">
      <c r="A129" s="20">
        <f>'[1]Chi tiet'!A124</f>
        <v>33</v>
      </c>
      <c r="B129" s="39" t="str">
        <f>'[1]Chi tiet'!B124</f>
        <v>Sở Nông nghiệp và Phát triển nông thôn</v>
      </c>
      <c r="C129" s="22">
        <f>C130</f>
        <v>110</v>
      </c>
      <c r="D129" s="22">
        <f t="shared" ref="D129:N129" si="63">D130</f>
        <v>110</v>
      </c>
      <c r="E129" s="22">
        <f t="shared" si="63"/>
        <v>0</v>
      </c>
      <c r="F129" s="22">
        <f t="shared" si="63"/>
        <v>0</v>
      </c>
      <c r="G129" s="22">
        <f t="shared" si="63"/>
        <v>0</v>
      </c>
      <c r="H129" s="22">
        <f t="shared" si="63"/>
        <v>0</v>
      </c>
      <c r="I129" s="22">
        <f t="shared" si="63"/>
        <v>110</v>
      </c>
      <c r="J129" s="22">
        <f t="shared" si="63"/>
        <v>110</v>
      </c>
      <c r="K129" s="22">
        <f t="shared" si="63"/>
        <v>0</v>
      </c>
      <c r="L129" s="22">
        <f t="shared" si="63"/>
        <v>0</v>
      </c>
      <c r="M129" s="22">
        <f t="shared" si="63"/>
        <v>0</v>
      </c>
      <c r="N129" s="22">
        <f t="shared" si="63"/>
        <v>0</v>
      </c>
      <c r="O129" s="23">
        <f t="shared" si="51"/>
        <v>0</v>
      </c>
      <c r="P129" s="23">
        <f t="shared" si="51"/>
        <v>0</v>
      </c>
      <c r="Q129" s="23"/>
      <c r="R129" s="40"/>
    </row>
    <row r="130" spans="1:18" ht="19.5" customHeight="1" x14ac:dyDescent="0.45">
      <c r="A130" s="20" t="str">
        <f>'[1]Chi tiet'!A125</f>
        <v>-</v>
      </c>
      <c r="B130" s="39" t="str">
        <f>'[1]Chi tiet'!B125</f>
        <v>Xây dựng đề án tỉnh NTM</v>
      </c>
      <c r="C130" s="22">
        <f t="shared" si="58"/>
        <v>110</v>
      </c>
      <c r="D130" s="22">
        <f t="shared" si="59"/>
        <v>110</v>
      </c>
      <c r="E130" s="22">
        <f t="shared" si="59"/>
        <v>0</v>
      </c>
      <c r="F130" s="22">
        <f t="shared" si="60"/>
        <v>0</v>
      </c>
      <c r="G130" s="22"/>
      <c r="H130" s="22"/>
      <c r="I130" s="22">
        <f t="shared" si="61"/>
        <v>110</v>
      </c>
      <c r="J130" s="22">
        <f>'[1]Chi tiet'!E125</f>
        <v>110</v>
      </c>
      <c r="K130" s="22"/>
      <c r="L130" s="22">
        <f t="shared" si="62"/>
        <v>0</v>
      </c>
      <c r="M130" s="22"/>
      <c r="N130" s="22"/>
      <c r="O130" s="23">
        <f t="shared" si="51"/>
        <v>0</v>
      </c>
      <c r="P130" s="23">
        <f t="shared" si="51"/>
        <v>0</v>
      </c>
      <c r="Q130" s="23"/>
      <c r="R130" s="40"/>
    </row>
    <row r="131" spans="1:18" ht="19.5" customHeight="1" x14ac:dyDescent="0.45">
      <c r="A131" s="20">
        <f>'[1]Chi tiet'!A126</f>
        <v>34</v>
      </c>
      <c r="B131" s="39" t="str">
        <f>'[1]Chi tiet'!B126</f>
        <v>Sở Tư pháp</v>
      </c>
      <c r="C131" s="22">
        <f>C132</f>
        <v>20</v>
      </c>
      <c r="D131" s="22">
        <f t="shared" ref="D131:N131" si="64">D132</f>
        <v>20</v>
      </c>
      <c r="E131" s="22">
        <f t="shared" si="64"/>
        <v>0</v>
      </c>
      <c r="F131" s="22">
        <f t="shared" si="64"/>
        <v>0</v>
      </c>
      <c r="G131" s="22">
        <f t="shared" si="64"/>
        <v>0</v>
      </c>
      <c r="H131" s="22">
        <f t="shared" si="64"/>
        <v>0</v>
      </c>
      <c r="I131" s="22">
        <f t="shared" si="64"/>
        <v>20</v>
      </c>
      <c r="J131" s="22">
        <f t="shared" si="64"/>
        <v>20</v>
      </c>
      <c r="K131" s="22">
        <f t="shared" si="64"/>
        <v>0</v>
      </c>
      <c r="L131" s="22">
        <f t="shared" si="64"/>
        <v>0</v>
      </c>
      <c r="M131" s="22">
        <f t="shared" si="64"/>
        <v>0</v>
      </c>
      <c r="N131" s="22">
        <f t="shared" si="64"/>
        <v>0</v>
      </c>
      <c r="O131" s="23">
        <f t="shared" si="51"/>
        <v>0</v>
      </c>
      <c r="P131" s="23">
        <f t="shared" si="51"/>
        <v>0</v>
      </c>
      <c r="Q131" s="23"/>
      <c r="R131" s="40"/>
    </row>
    <row r="132" spans="1:18" ht="19.5" customHeight="1" x14ac:dyDescent="0.45">
      <c r="A132" s="20" t="str">
        <f>'[1]Chi tiet'!A127</f>
        <v>-</v>
      </c>
      <c r="B132" s="39" t="str">
        <f>'[1]Chi tiet'!B127</f>
        <v>Xây dựng đề án tỉnh NTM</v>
      </c>
      <c r="C132" s="22">
        <f t="shared" si="58"/>
        <v>20</v>
      </c>
      <c r="D132" s="22">
        <f t="shared" si="59"/>
        <v>20</v>
      </c>
      <c r="E132" s="22">
        <f t="shared" si="59"/>
        <v>0</v>
      </c>
      <c r="F132" s="22">
        <f t="shared" si="60"/>
        <v>0</v>
      </c>
      <c r="G132" s="22"/>
      <c r="H132" s="22"/>
      <c r="I132" s="22">
        <f t="shared" si="61"/>
        <v>20</v>
      </c>
      <c r="J132" s="22">
        <f>'[1]Chi tiet'!E127</f>
        <v>20</v>
      </c>
      <c r="K132" s="22"/>
      <c r="L132" s="22">
        <f t="shared" si="62"/>
        <v>0</v>
      </c>
      <c r="M132" s="22"/>
      <c r="N132" s="22"/>
      <c r="O132" s="23">
        <f t="shared" si="51"/>
        <v>0</v>
      </c>
      <c r="P132" s="23">
        <f t="shared" si="51"/>
        <v>0</v>
      </c>
      <c r="Q132" s="23"/>
      <c r="R132" s="40"/>
    </row>
    <row r="133" spans="1:18" ht="19.5" customHeight="1" x14ac:dyDescent="0.45">
      <c r="A133" s="20">
        <f>'[1]Chi tiet'!A128</f>
        <v>34</v>
      </c>
      <c r="B133" s="39" t="str">
        <f>'[1]Chi tiet'!B128</f>
        <v>Sở Nội vụ</v>
      </c>
      <c r="C133" s="22">
        <f>C134</f>
        <v>20</v>
      </c>
      <c r="D133" s="22">
        <f t="shared" ref="D133:N133" si="65">D134</f>
        <v>20</v>
      </c>
      <c r="E133" s="22">
        <f t="shared" si="65"/>
        <v>0</v>
      </c>
      <c r="F133" s="22">
        <f t="shared" si="65"/>
        <v>0</v>
      </c>
      <c r="G133" s="22">
        <f t="shared" si="65"/>
        <v>0</v>
      </c>
      <c r="H133" s="22">
        <f t="shared" si="65"/>
        <v>0</v>
      </c>
      <c r="I133" s="22">
        <f t="shared" si="65"/>
        <v>20</v>
      </c>
      <c r="J133" s="22">
        <f t="shared" si="65"/>
        <v>20</v>
      </c>
      <c r="K133" s="22">
        <f t="shared" si="65"/>
        <v>0</v>
      </c>
      <c r="L133" s="22">
        <f t="shared" si="65"/>
        <v>0</v>
      </c>
      <c r="M133" s="22">
        <f t="shared" si="65"/>
        <v>0</v>
      </c>
      <c r="N133" s="22">
        <f t="shared" si="65"/>
        <v>0</v>
      </c>
      <c r="O133" s="23">
        <f t="shared" si="51"/>
        <v>0</v>
      </c>
      <c r="P133" s="23">
        <f t="shared" si="51"/>
        <v>0</v>
      </c>
      <c r="Q133" s="23"/>
      <c r="R133" s="40"/>
    </row>
    <row r="134" spans="1:18" ht="19.5" customHeight="1" x14ac:dyDescent="0.45">
      <c r="A134" s="20" t="str">
        <f>'[1]Chi tiet'!A129</f>
        <v>-</v>
      </c>
      <c r="B134" s="39" t="str">
        <f>'[1]Chi tiet'!B129</f>
        <v>Xây dựng đề án tỉnh NTM</v>
      </c>
      <c r="C134" s="22">
        <f t="shared" si="58"/>
        <v>20</v>
      </c>
      <c r="D134" s="22">
        <f t="shared" si="59"/>
        <v>20</v>
      </c>
      <c r="E134" s="22">
        <f t="shared" si="59"/>
        <v>0</v>
      </c>
      <c r="F134" s="22">
        <f t="shared" si="60"/>
        <v>0</v>
      </c>
      <c r="G134" s="22"/>
      <c r="H134" s="22"/>
      <c r="I134" s="22">
        <f t="shared" si="61"/>
        <v>20</v>
      </c>
      <c r="J134" s="22">
        <f>'[1]Chi tiet'!E129</f>
        <v>20</v>
      </c>
      <c r="K134" s="22"/>
      <c r="L134" s="22">
        <f t="shared" si="62"/>
        <v>0</v>
      </c>
      <c r="M134" s="22"/>
      <c r="N134" s="22"/>
      <c r="O134" s="23">
        <f t="shared" si="51"/>
        <v>0</v>
      </c>
      <c r="P134" s="23">
        <f t="shared" si="51"/>
        <v>0</v>
      </c>
      <c r="Q134" s="23"/>
      <c r="R134" s="40"/>
    </row>
    <row r="135" spans="1:18" ht="19.5" customHeight="1" x14ac:dyDescent="0.45">
      <c r="A135" s="20">
        <f>'[1]Chi tiet'!A130</f>
        <v>35</v>
      </c>
      <c r="B135" s="39" t="str">
        <f>'[1]Chi tiet'!B130</f>
        <v>Cục Thống kê</v>
      </c>
      <c r="C135" s="22">
        <f>C136</f>
        <v>20</v>
      </c>
      <c r="D135" s="22">
        <f t="shared" ref="D135:N135" si="66">D136</f>
        <v>20</v>
      </c>
      <c r="E135" s="22">
        <f t="shared" si="66"/>
        <v>0</v>
      </c>
      <c r="F135" s="22">
        <f t="shared" si="66"/>
        <v>0</v>
      </c>
      <c r="G135" s="22">
        <f t="shared" si="66"/>
        <v>0</v>
      </c>
      <c r="H135" s="22">
        <f t="shared" si="66"/>
        <v>0</v>
      </c>
      <c r="I135" s="22">
        <f t="shared" si="66"/>
        <v>20</v>
      </c>
      <c r="J135" s="22">
        <f t="shared" si="66"/>
        <v>20</v>
      </c>
      <c r="K135" s="22">
        <f t="shared" si="66"/>
        <v>0</v>
      </c>
      <c r="L135" s="22">
        <f t="shared" si="66"/>
        <v>0</v>
      </c>
      <c r="M135" s="22">
        <f t="shared" si="66"/>
        <v>0</v>
      </c>
      <c r="N135" s="22">
        <f t="shared" si="66"/>
        <v>0</v>
      </c>
      <c r="O135" s="23">
        <f t="shared" si="51"/>
        <v>0</v>
      </c>
      <c r="P135" s="23">
        <f t="shared" si="51"/>
        <v>0</v>
      </c>
      <c r="Q135" s="23"/>
      <c r="R135" s="40"/>
    </row>
    <row r="136" spans="1:18" ht="19.5" customHeight="1" x14ac:dyDescent="0.45">
      <c r="A136" s="20" t="str">
        <f>'[1]Chi tiet'!A131</f>
        <v>-</v>
      </c>
      <c r="B136" s="39" t="str">
        <f>'[1]Chi tiet'!B131</f>
        <v>Xây dựng đề án tỉnh NTM</v>
      </c>
      <c r="C136" s="22">
        <f t="shared" si="58"/>
        <v>20</v>
      </c>
      <c r="D136" s="22">
        <f t="shared" si="59"/>
        <v>20</v>
      </c>
      <c r="E136" s="22">
        <f t="shared" si="59"/>
        <v>0</v>
      </c>
      <c r="F136" s="22">
        <f t="shared" si="60"/>
        <v>0</v>
      </c>
      <c r="G136" s="22"/>
      <c r="H136" s="22"/>
      <c r="I136" s="22">
        <f t="shared" si="61"/>
        <v>20</v>
      </c>
      <c r="J136" s="22">
        <f>'[1]Chi tiet'!E131</f>
        <v>20</v>
      </c>
      <c r="K136" s="22"/>
      <c r="L136" s="22">
        <f t="shared" si="62"/>
        <v>0</v>
      </c>
      <c r="M136" s="22"/>
      <c r="N136" s="22"/>
      <c r="O136" s="23">
        <f t="shared" si="51"/>
        <v>0</v>
      </c>
      <c r="P136" s="23">
        <f t="shared" si="51"/>
        <v>0</v>
      </c>
      <c r="Q136" s="23"/>
      <c r="R136" s="40"/>
    </row>
    <row r="137" spans="1:18" ht="19.5" customHeight="1" x14ac:dyDescent="0.45">
      <c r="A137" s="20">
        <f>'[1]Chi tiet'!A132</f>
        <v>36</v>
      </c>
      <c r="B137" s="39" t="str">
        <f>'[1]Chi tiet'!B132</f>
        <v>Công an tỉnh</v>
      </c>
      <c r="C137" s="22">
        <f>C138</f>
        <v>20</v>
      </c>
      <c r="D137" s="22">
        <f t="shared" ref="D137:N137" si="67">D138</f>
        <v>20</v>
      </c>
      <c r="E137" s="22">
        <f t="shared" si="67"/>
        <v>0</v>
      </c>
      <c r="F137" s="22">
        <f t="shared" si="67"/>
        <v>0</v>
      </c>
      <c r="G137" s="22">
        <f t="shared" si="67"/>
        <v>0</v>
      </c>
      <c r="H137" s="22">
        <f t="shared" si="67"/>
        <v>0</v>
      </c>
      <c r="I137" s="22">
        <f t="shared" si="67"/>
        <v>20</v>
      </c>
      <c r="J137" s="22">
        <f t="shared" si="67"/>
        <v>20</v>
      </c>
      <c r="K137" s="22">
        <f t="shared" si="67"/>
        <v>0</v>
      </c>
      <c r="L137" s="22">
        <f t="shared" si="67"/>
        <v>0</v>
      </c>
      <c r="M137" s="22">
        <f t="shared" si="67"/>
        <v>0</v>
      </c>
      <c r="N137" s="22">
        <f t="shared" si="67"/>
        <v>0</v>
      </c>
      <c r="O137" s="23">
        <f t="shared" si="51"/>
        <v>0</v>
      </c>
      <c r="P137" s="23">
        <f t="shared" si="51"/>
        <v>0</v>
      </c>
      <c r="Q137" s="23"/>
      <c r="R137" s="40"/>
    </row>
    <row r="138" spans="1:18" ht="19.5" customHeight="1" x14ac:dyDescent="0.45">
      <c r="A138" s="20" t="str">
        <f>'[1]Chi tiet'!A133</f>
        <v>-</v>
      </c>
      <c r="B138" s="39" t="str">
        <f>'[1]Chi tiet'!B133</f>
        <v>Xây dựng đề án tỉnh NTM</v>
      </c>
      <c r="C138" s="22">
        <f t="shared" si="58"/>
        <v>20</v>
      </c>
      <c r="D138" s="22">
        <f t="shared" si="59"/>
        <v>20</v>
      </c>
      <c r="E138" s="22">
        <f t="shared" si="59"/>
        <v>0</v>
      </c>
      <c r="F138" s="22">
        <f t="shared" si="60"/>
        <v>0</v>
      </c>
      <c r="G138" s="22"/>
      <c r="H138" s="22"/>
      <c r="I138" s="22">
        <f t="shared" si="61"/>
        <v>20</v>
      </c>
      <c r="J138" s="22">
        <f>'[1]Chi tiet'!E133</f>
        <v>20</v>
      </c>
      <c r="K138" s="22"/>
      <c r="L138" s="22">
        <f t="shared" si="62"/>
        <v>0</v>
      </c>
      <c r="M138" s="22"/>
      <c r="N138" s="22"/>
      <c r="O138" s="23">
        <f t="shared" si="51"/>
        <v>0</v>
      </c>
      <c r="P138" s="23">
        <f t="shared" si="51"/>
        <v>0</v>
      </c>
      <c r="Q138" s="23"/>
      <c r="R138" s="40"/>
    </row>
    <row r="139" spans="1:18" s="33" customFormat="1" ht="19.5" customHeight="1" x14ac:dyDescent="0.45">
      <c r="A139" s="28" t="s">
        <v>20</v>
      </c>
      <c r="B139" s="41" t="str">
        <f>'[1]Chi tiet'!B134</f>
        <v>Khối huyện xã</v>
      </c>
      <c r="C139" s="30">
        <f>SUM(C140:C141)</f>
        <v>729226</v>
      </c>
      <c r="D139" s="30">
        <f t="shared" ref="D139:N139" si="68">SUM(D140:D141)</f>
        <v>667726</v>
      </c>
      <c r="E139" s="30">
        <f t="shared" si="68"/>
        <v>61500</v>
      </c>
      <c r="F139" s="30">
        <f t="shared" si="68"/>
        <v>15280</v>
      </c>
      <c r="G139" s="30">
        <f t="shared" si="68"/>
        <v>15280</v>
      </c>
      <c r="H139" s="30">
        <f t="shared" si="68"/>
        <v>0</v>
      </c>
      <c r="I139" s="30">
        <f t="shared" si="68"/>
        <v>713946</v>
      </c>
      <c r="J139" s="30">
        <f t="shared" si="68"/>
        <v>652446</v>
      </c>
      <c r="K139" s="30">
        <f t="shared" si="68"/>
        <v>61500</v>
      </c>
      <c r="L139" s="30">
        <f t="shared" si="68"/>
        <v>23291</v>
      </c>
      <c r="M139" s="30">
        <f t="shared" si="68"/>
        <v>23291</v>
      </c>
      <c r="N139" s="30">
        <f t="shared" si="68"/>
        <v>0</v>
      </c>
      <c r="O139" s="31">
        <f t="shared" ref="O139:Q140" si="69">L139/C139</f>
        <v>3.19393439071015E-2</v>
      </c>
      <c r="P139" s="31">
        <f t="shared" si="69"/>
        <v>3.4881073973456175E-2</v>
      </c>
      <c r="Q139" s="31">
        <f t="shared" si="69"/>
        <v>0</v>
      </c>
      <c r="R139" s="32"/>
    </row>
    <row r="140" spans="1:18" ht="19.5" customHeight="1" x14ac:dyDescent="0.45">
      <c r="A140" s="20" t="s">
        <v>21</v>
      </c>
      <c r="B140" s="39" t="s">
        <v>14</v>
      </c>
      <c r="C140" s="22">
        <f>SUM(D140:E140)</f>
        <v>631491</v>
      </c>
      <c r="D140" s="22">
        <f>G140+J140</f>
        <v>569991</v>
      </c>
      <c r="E140" s="22">
        <f>H140+K140</f>
        <v>61500</v>
      </c>
      <c r="F140" s="22">
        <f>SUM(G140:H140)</f>
        <v>15280</v>
      </c>
      <c r="G140" s="22">
        <f>G143+G146+G149+G152+G155+G158+G161+G164+G167+G170+G173+G176+G179</f>
        <v>15280</v>
      </c>
      <c r="H140" s="22">
        <f>H143+H146+H149+H152+H155+H158+H161+H164+H167+H170+H173+H176+H179</f>
        <v>0</v>
      </c>
      <c r="I140" s="22">
        <f>SUM(J140:K140)</f>
        <v>616211</v>
      </c>
      <c r="J140" s="22">
        <f>J143+J146+J149+J152+J155+J158+J161+J164+J167+J170+J173+J176+J179</f>
        <v>554711</v>
      </c>
      <c r="K140" s="22">
        <f>K143+K146+K149+K152+K155+K158+K161+K164+K167+K170+K173+K176+K179</f>
        <v>61500</v>
      </c>
      <c r="L140" s="22">
        <f>SUM(M140:N140)</f>
        <v>22587</v>
      </c>
      <c r="M140" s="22">
        <f>M143+M146+M149+M152+M155+M158+M161+M164+M167+M170+M173+M176+M179</f>
        <v>22587</v>
      </c>
      <c r="N140" s="22">
        <f>N143+N146+N149+N152+N155+N158+N161+N164+N167+N170+N173+N176+N179</f>
        <v>0</v>
      </c>
      <c r="O140" s="23">
        <f t="shared" si="69"/>
        <v>3.5767730656493919E-2</v>
      </c>
      <c r="P140" s="23">
        <f t="shared" si="69"/>
        <v>3.9626941478023335E-2</v>
      </c>
      <c r="Q140" s="23">
        <f t="shared" si="69"/>
        <v>0</v>
      </c>
      <c r="R140" s="40"/>
    </row>
    <row r="141" spans="1:18" ht="19.5" customHeight="1" x14ac:dyDescent="0.45">
      <c r="A141" s="20" t="s">
        <v>21</v>
      </c>
      <c r="B141" s="39" t="s">
        <v>15</v>
      </c>
      <c r="C141" s="22">
        <f>SUM(D141:E141)</f>
        <v>97735</v>
      </c>
      <c r="D141" s="22">
        <f>G141+J141</f>
        <v>97735</v>
      </c>
      <c r="E141" s="22">
        <f>H141+K141</f>
        <v>0</v>
      </c>
      <c r="F141" s="22">
        <f>SUM(G141:H141)</f>
        <v>0</v>
      </c>
      <c r="G141" s="22">
        <f>G144+G147+G150+G153+G156+G159+G162+G165+G168+G171+G174+G177+G180</f>
        <v>0</v>
      </c>
      <c r="H141" s="22">
        <f>H144+H147+H150+H153+H156+H159+H162+H165+H168+H171+H174+H177+H180</f>
        <v>0</v>
      </c>
      <c r="I141" s="22">
        <f>SUM(J141:K141)</f>
        <v>97735</v>
      </c>
      <c r="J141" s="22">
        <f>J144+J147+J150+J153+J156+J159+J162+J165+J168+J171+J174+J177+J180</f>
        <v>97735</v>
      </c>
      <c r="K141" s="22">
        <f>K144+K147+K150+K153+K156+K159+K162+K165+K168+K171+K174+K177+K180</f>
        <v>0</v>
      </c>
      <c r="L141" s="22">
        <f>SUM(M141:N141)</f>
        <v>704</v>
      </c>
      <c r="M141" s="22">
        <f>M144+M147+M150+M153+M156+M159+M162+M165+M168+M171+M174+M177+M180</f>
        <v>704</v>
      </c>
      <c r="N141" s="22">
        <f>N144+N147+N150+N153+N156+N159+N162+N165+N168+N171+N174+N177+N180</f>
        <v>0</v>
      </c>
      <c r="O141" s="23">
        <f>L141/C141</f>
        <v>7.2031513787281934E-3</v>
      </c>
      <c r="P141" s="23">
        <f>M141/D141</f>
        <v>7.2031513787281934E-3</v>
      </c>
      <c r="Q141" s="23"/>
      <c r="R141" s="40"/>
    </row>
    <row r="142" spans="1:18" s="33" customFormat="1" ht="19.5" customHeight="1" x14ac:dyDescent="0.45">
      <c r="A142" s="28">
        <v>1</v>
      </c>
      <c r="B142" s="41" t="s">
        <v>22</v>
      </c>
      <c r="C142" s="30">
        <f>SUM(C143:C144)</f>
        <v>67763</v>
      </c>
      <c r="D142" s="30">
        <f t="shared" ref="D142:N142" si="70">SUM(D143:D144)</f>
        <v>64763</v>
      </c>
      <c r="E142" s="30">
        <f t="shared" si="70"/>
        <v>3000</v>
      </c>
      <c r="F142" s="30">
        <f t="shared" si="70"/>
        <v>0</v>
      </c>
      <c r="G142" s="30">
        <f t="shared" si="70"/>
        <v>0</v>
      </c>
      <c r="H142" s="30">
        <f t="shared" si="70"/>
        <v>0</v>
      </c>
      <c r="I142" s="30">
        <f t="shared" si="70"/>
        <v>67763</v>
      </c>
      <c r="J142" s="30">
        <f t="shared" si="70"/>
        <v>64763</v>
      </c>
      <c r="K142" s="30">
        <f t="shared" si="70"/>
        <v>3000</v>
      </c>
      <c r="L142" s="30">
        <f t="shared" si="70"/>
        <v>8610</v>
      </c>
      <c r="M142" s="30">
        <f t="shared" si="70"/>
        <v>8610</v>
      </c>
      <c r="N142" s="30">
        <f t="shared" si="70"/>
        <v>0</v>
      </c>
      <c r="O142" s="31">
        <f>L142/C142</f>
        <v>0.12706049023803551</v>
      </c>
      <c r="P142" s="31">
        <f>M142/D142</f>
        <v>0.13294628105554096</v>
      </c>
      <c r="Q142" s="31">
        <f>N142/E142</f>
        <v>0</v>
      </c>
      <c r="R142" s="32"/>
    </row>
    <row r="143" spans="1:18" ht="19.5" customHeight="1" x14ac:dyDescent="0.45">
      <c r="A143" s="20" t="s">
        <v>21</v>
      </c>
      <c r="B143" s="39" t="s">
        <v>14</v>
      </c>
      <c r="C143" s="22">
        <f t="shared" ref="C143:C144" si="71">SUM(D143:E143)</f>
        <v>56828</v>
      </c>
      <c r="D143" s="22">
        <f t="shared" ref="D143:E144" si="72">G143+J143</f>
        <v>53828</v>
      </c>
      <c r="E143" s="22">
        <f t="shared" si="72"/>
        <v>3000</v>
      </c>
      <c r="F143" s="22">
        <f t="shared" ref="F143:F144" si="73">SUM(G143:H143)</f>
        <v>0</v>
      </c>
      <c r="G143" s="22"/>
      <c r="H143" s="22"/>
      <c r="I143" s="22">
        <f t="shared" ref="I143:I144" si="74">SUM(J143:K143)</f>
        <v>56828</v>
      </c>
      <c r="J143" s="22">
        <f>'[1]Tong hop'!G135+'[1]Tong hop'!P135</f>
        <v>53828</v>
      </c>
      <c r="K143" s="22">
        <f>+'[1]Tong hop'!J135</f>
        <v>3000</v>
      </c>
      <c r="L143" s="22">
        <f t="shared" ref="L143:L144" si="75">SUM(M143:N143)</f>
        <v>8375</v>
      </c>
      <c r="M143" s="22">
        <f>8610-235</f>
        <v>8375</v>
      </c>
      <c r="N143" s="22"/>
      <c r="O143" s="23">
        <f t="shared" ref="O143:Q144" si="76">L143/C143</f>
        <v>0.14737453368057998</v>
      </c>
      <c r="P143" s="23">
        <f t="shared" si="76"/>
        <v>0.15558816972579326</v>
      </c>
      <c r="Q143" s="23">
        <f t="shared" si="76"/>
        <v>0</v>
      </c>
      <c r="R143" s="40"/>
    </row>
    <row r="144" spans="1:18" ht="19.5" customHeight="1" x14ac:dyDescent="0.45">
      <c r="A144" s="20" t="s">
        <v>21</v>
      </c>
      <c r="B144" s="39" t="s">
        <v>15</v>
      </c>
      <c r="C144" s="22">
        <f t="shared" si="71"/>
        <v>10935</v>
      </c>
      <c r="D144" s="22">
        <f t="shared" si="72"/>
        <v>10935</v>
      </c>
      <c r="E144" s="22">
        <f t="shared" si="72"/>
        <v>0</v>
      </c>
      <c r="F144" s="22">
        <f t="shared" si="73"/>
        <v>0</v>
      </c>
      <c r="G144" s="22"/>
      <c r="H144" s="22"/>
      <c r="I144" s="22">
        <f t="shared" si="74"/>
        <v>10935</v>
      </c>
      <c r="J144" s="22">
        <f>'[1]Tong hop'!H135</f>
        <v>10935</v>
      </c>
      <c r="K144" s="22"/>
      <c r="L144" s="22">
        <f t="shared" si="75"/>
        <v>235</v>
      </c>
      <c r="M144" s="22">
        <v>235</v>
      </c>
      <c r="N144" s="22"/>
      <c r="O144" s="23">
        <f t="shared" si="76"/>
        <v>2.1490626428898034E-2</v>
      </c>
      <c r="P144" s="23">
        <f t="shared" si="76"/>
        <v>2.1490626428898034E-2</v>
      </c>
      <c r="Q144" s="23"/>
      <c r="R144" s="40"/>
    </row>
    <row r="145" spans="1:18" s="33" customFormat="1" ht="19.5" customHeight="1" x14ac:dyDescent="0.45">
      <c r="A145" s="28">
        <v>2</v>
      </c>
      <c r="B145" s="41" t="s">
        <v>23</v>
      </c>
      <c r="C145" s="30">
        <f>SUM(C146:C147)</f>
        <v>34866</v>
      </c>
      <c r="D145" s="30">
        <f t="shared" ref="D145:N145" si="77">SUM(D146:D147)</f>
        <v>33866</v>
      </c>
      <c r="E145" s="30">
        <f t="shared" si="77"/>
        <v>1000</v>
      </c>
      <c r="F145" s="30">
        <f t="shared" si="77"/>
        <v>3840</v>
      </c>
      <c r="G145" s="30">
        <f t="shared" si="77"/>
        <v>3840</v>
      </c>
      <c r="H145" s="30">
        <f t="shared" si="77"/>
        <v>0</v>
      </c>
      <c r="I145" s="30">
        <f t="shared" si="77"/>
        <v>31026</v>
      </c>
      <c r="J145" s="30">
        <f t="shared" si="77"/>
        <v>30026</v>
      </c>
      <c r="K145" s="30">
        <f t="shared" si="77"/>
        <v>1000</v>
      </c>
      <c r="L145" s="30">
        <f t="shared" si="77"/>
        <v>0</v>
      </c>
      <c r="M145" s="30">
        <f t="shared" si="77"/>
        <v>0</v>
      </c>
      <c r="N145" s="30">
        <f t="shared" si="77"/>
        <v>0</v>
      </c>
      <c r="O145" s="31">
        <f>L145/C145</f>
        <v>0</v>
      </c>
      <c r="P145" s="31">
        <f>M145/D145</f>
        <v>0</v>
      </c>
      <c r="Q145" s="31">
        <f>N145/E145</f>
        <v>0</v>
      </c>
      <c r="R145" s="32"/>
    </row>
    <row r="146" spans="1:18" ht="19.5" customHeight="1" x14ac:dyDescent="0.45">
      <c r="A146" s="20" t="s">
        <v>21</v>
      </c>
      <c r="B146" s="39" t="s">
        <v>14</v>
      </c>
      <c r="C146" s="22">
        <f t="shared" ref="C146:C147" si="78">SUM(D146:E146)</f>
        <v>32078</v>
      </c>
      <c r="D146" s="22">
        <f t="shared" ref="D146:E147" si="79">G146+J146</f>
        <v>31078</v>
      </c>
      <c r="E146" s="22">
        <f t="shared" si="79"/>
        <v>1000</v>
      </c>
      <c r="F146" s="22">
        <f t="shared" ref="F146:F147" si="80">SUM(G146:H146)</f>
        <v>3840</v>
      </c>
      <c r="G146" s="22">
        <f>'[1]Tong hop'!M152</f>
        <v>3840</v>
      </c>
      <c r="H146" s="22"/>
      <c r="I146" s="22">
        <f t="shared" ref="I146:I147" si="81">SUM(J146:K146)</f>
        <v>28238</v>
      </c>
      <c r="J146" s="22">
        <f>'[1]Tong hop'!G152</f>
        <v>27238</v>
      </c>
      <c r="K146" s="22">
        <f>+'[1]Tong hop'!J152</f>
        <v>1000</v>
      </c>
      <c r="L146" s="22">
        <f t="shared" ref="L146:L147" si="82">SUM(M146:N146)</f>
        <v>0</v>
      </c>
      <c r="M146" s="22"/>
      <c r="N146" s="22"/>
      <c r="O146" s="23">
        <f t="shared" ref="O146:Q147" si="83">L146/C146</f>
        <v>0</v>
      </c>
      <c r="P146" s="23">
        <f t="shared" si="83"/>
        <v>0</v>
      </c>
      <c r="Q146" s="23">
        <f t="shared" si="83"/>
        <v>0</v>
      </c>
      <c r="R146" s="40"/>
    </row>
    <row r="147" spans="1:18" ht="19.5" customHeight="1" x14ac:dyDescent="0.45">
      <c r="A147" s="20" t="s">
        <v>21</v>
      </c>
      <c r="B147" s="39" t="s">
        <v>15</v>
      </c>
      <c r="C147" s="22">
        <f t="shared" si="78"/>
        <v>2788</v>
      </c>
      <c r="D147" s="22">
        <f t="shared" si="79"/>
        <v>2788</v>
      </c>
      <c r="E147" s="22">
        <f t="shared" si="79"/>
        <v>0</v>
      </c>
      <c r="F147" s="22">
        <f t="shared" si="80"/>
        <v>0</v>
      </c>
      <c r="G147" s="22"/>
      <c r="H147" s="22"/>
      <c r="I147" s="22">
        <f t="shared" si="81"/>
        <v>2788</v>
      </c>
      <c r="J147" s="22">
        <f>'[1]Tong hop'!H152</f>
        <v>2788</v>
      </c>
      <c r="K147" s="22"/>
      <c r="L147" s="22">
        <f t="shared" si="82"/>
        <v>0</v>
      </c>
      <c r="M147" s="22"/>
      <c r="N147" s="22"/>
      <c r="O147" s="23">
        <f t="shared" si="83"/>
        <v>0</v>
      </c>
      <c r="P147" s="23">
        <f t="shared" si="83"/>
        <v>0</v>
      </c>
      <c r="Q147" s="23"/>
      <c r="R147" s="40"/>
    </row>
    <row r="148" spans="1:18" s="33" customFormat="1" ht="19.5" customHeight="1" x14ac:dyDescent="0.45">
      <c r="A148" s="28">
        <v>3</v>
      </c>
      <c r="B148" s="41" t="s">
        <v>24</v>
      </c>
      <c r="C148" s="30">
        <f>SUM(C149:C150)</f>
        <v>83814</v>
      </c>
      <c r="D148" s="30">
        <f t="shared" ref="D148:N148" si="84">SUM(D149:D150)</f>
        <v>76814</v>
      </c>
      <c r="E148" s="30">
        <f t="shared" si="84"/>
        <v>7000</v>
      </c>
      <c r="F148" s="30">
        <f t="shared" si="84"/>
        <v>0</v>
      </c>
      <c r="G148" s="30">
        <f t="shared" si="84"/>
        <v>0</v>
      </c>
      <c r="H148" s="30">
        <f t="shared" si="84"/>
        <v>0</v>
      </c>
      <c r="I148" s="30">
        <f t="shared" si="84"/>
        <v>83814</v>
      </c>
      <c r="J148" s="30">
        <f t="shared" si="84"/>
        <v>76814</v>
      </c>
      <c r="K148" s="30">
        <f t="shared" si="84"/>
        <v>7000</v>
      </c>
      <c r="L148" s="30">
        <f t="shared" si="84"/>
        <v>0</v>
      </c>
      <c r="M148" s="30">
        <f t="shared" si="84"/>
        <v>0</v>
      </c>
      <c r="N148" s="30">
        <f t="shared" si="84"/>
        <v>0</v>
      </c>
      <c r="O148" s="31">
        <f>L148/C148</f>
        <v>0</v>
      </c>
      <c r="P148" s="31">
        <f>M148/D148</f>
        <v>0</v>
      </c>
      <c r="Q148" s="31">
        <f>N148/E148</f>
        <v>0</v>
      </c>
      <c r="R148" s="32"/>
    </row>
    <row r="149" spans="1:18" ht="19.5" customHeight="1" x14ac:dyDescent="0.45">
      <c r="A149" s="20" t="s">
        <v>21</v>
      </c>
      <c r="B149" s="39" t="s">
        <v>14</v>
      </c>
      <c r="C149" s="22">
        <f t="shared" ref="C149:C150" si="85">SUM(D149:E149)</f>
        <v>73152</v>
      </c>
      <c r="D149" s="22">
        <f t="shared" ref="D149:E150" si="86">G149+J149</f>
        <v>66152</v>
      </c>
      <c r="E149" s="22">
        <f t="shared" si="86"/>
        <v>7000</v>
      </c>
      <c r="F149" s="22">
        <f t="shared" ref="F149:F150" si="87">SUM(G149:H149)</f>
        <v>0</v>
      </c>
      <c r="G149" s="22"/>
      <c r="H149" s="22"/>
      <c r="I149" s="22">
        <f t="shared" ref="I149:I150" si="88">SUM(J149:K149)</f>
        <v>73152</v>
      </c>
      <c r="J149" s="22">
        <f>'[1]Tong hop'!G164+'[1]Tong hop'!P164</f>
        <v>66152</v>
      </c>
      <c r="K149" s="22">
        <f>+'[1]Tong hop'!J164</f>
        <v>7000</v>
      </c>
      <c r="L149" s="22">
        <f t="shared" ref="L149:L150" si="89">SUM(M149:N149)</f>
        <v>0</v>
      </c>
      <c r="M149" s="22"/>
      <c r="N149" s="22"/>
      <c r="O149" s="23">
        <f t="shared" ref="O149:Q150" si="90">L149/C149</f>
        <v>0</v>
      </c>
      <c r="P149" s="23">
        <f t="shared" si="90"/>
        <v>0</v>
      </c>
      <c r="Q149" s="23">
        <f t="shared" si="90"/>
        <v>0</v>
      </c>
      <c r="R149" s="40"/>
    </row>
    <row r="150" spans="1:18" ht="19.5" customHeight="1" x14ac:dyDescent="0.45">
      <c r="A150" s="20" t="s">
        <v>21</v>
      </c>
      <c r="B150" s="39" t="s">
        <v>15</v>
      </c>
      <c r="C150" s="22">
        <f t="shared" si="85"/>
        <v>10662</v>
      </c>
      <c r="D150" s="22">
        <f t="shared" si="86"/>
        <v>10662</v>
      </c>
      <c r="E150" s="22">
        <f t="shared" si="86"/>
        <v>0</v>
      </c>
      <c r="F150" s="22">
        <f t="shared" si="87"/>
        <v>0</v>
      </c>
      <c r="G150" s="22"/>
      <c r="H150" s="22"/>
      <c r="I150" s="22">
        <f t="shared" si="88"/>
        <v>10662</v>
      </c>
      <c r="J150" s="22">
        <f>'[1]Tong hop'!H164</f>
        <v>10662</v>
      </c>
      <c r="K150" s="22"/>
      <c r="L150" s="22">
        <f t="shared" si="89"/>
        <v>0</v>
      </c>
      <c r="M150" s="22"/>
      <c r="N150" s="22"/>
      <c r="O150" s="23">
        <f t="shared" si="90"/>
        <v>0</v>
      </c>
      <c r="P150" s="23">
        <f t="shared" si="90"/>
        <v>0</v>
      </c>
      <c r="Q150" s="23"/>
      <c r="R150" s="40"/>
    </row>
    <row r="151" spans="1:18" s="33" customFormat="1" ht="19.5" customHeight="1" x14ac:dyDescent="0.45">
      <c r="A151" s="28">
        <v>4</v>
      </c>
      <c r="B151" s="41" t="s">
        <v>25</v>
      </c>
      <c r="C151" s="30">
        <f>SUM(C152:C153)</f>
        <v>18340</v>
      </c>
      <c r="D151" s="30">
        <f t="shared" ref="D151:N151" si="91">SUM(D152:D153)</f>
        <v>11840</v>
      </c>
      <c r="E151" s="30">
        <f t="shared" si="91"/>
        <v>6500</v>
      </c>
      <c r="F151" s="30">
        <f t="shared" si="91"/>
        <v>0</v>
      </c>
      <c r="G151" s="30">
        <f t="shared" si="91"/>
        <v>0</v>
      </c>
      <c r="H151" s="30">
        <f t="shared" si="91"/>
        <v>0</v>
      </c>
      <c r="I151" s="30">
        <f t="shared" si="91"/>
        <v>18340</v>
      </c>
      <c r="J151" s="30">
        <f t="shared" si="91"/>
        <v>11840</v>
      </c>
      <c r="K151" s="30">
        <f t="shared" si="91"/>
        <v>6500</v>
      </c>
      <c r="L151" s="30">
        <f t="shared" si="91"/>
        <v>0</v>
      </c>
      <c r="M151" s="30">
        <f t="shared" si="91"/>
        <v>0</v>
      </c>
      <c r="N151" s="30">
        <f t="shared" si="91"/>
        <v>0</v>
      </c>
      <c r="O151" s="31">
        <f>L151/C151</f>
        <v>0</v>
      </c>
      <c r="P151" s="31">
        <f>M151/D151</f>
        <v>0</v>
      </c>
      <c r="Q151" s="31">
        <f>N151/E151</f>
        <v>0</v>
      </c>
      <c r="R151" s="32"/>
    </row>
    <row r="152" spans="1:18" ht="19.5" customHeight="1" x14ac:dyDescent="0.45">
      <c r="A152" s="20" t="s">
        <v>21</v>
      </c>
      <c r="B152" s="39" t="s">
        <v>14</v>
      </c>
      <c r="C152" s="22">
        <f t="shared" ref="C152:C153" si="92">SUM(D152:E152)</f>
        <v>14639</v>
      </c>
      <c r="D152" s="22">
        <f t="shared" ref="D152:E153" si="93">G152+J152</f>
        <v>8139</v>
      </c>
      <c r="E152" s="22">
        <f t="shared" si="93"/>
        <v>6500</v>
      </c>
      <c r="F152" s="22">
        <f t="shared" ref="F152:F153" si="94">SUM(G152:H152)</f>
        <v>0</v>
      </c>
      <c r="G152" s="22"/>
      <c r="H152" s="22"/>
      <c r="I152" s="22">
        <f t="shared" ref="I152:I153" si="95">SUM(J152:K152)</f>
        <v>14639</v>
      </c>
      <c r="J152" s="22">
        <f>+'[1]Tong hop'!G185</f>
        <v>8139</v>
      </c>
      <c r="K152" s="22">
        <f>+'[1]Tong hop'!J185</f>
        <v>6500</v>
      </c>
      <c r="L152" s="22">
        <f t="shared" ref="L152:L153" si="96">SUM(M152:N152)</f>
        <v>0</v>
      </c>
      <c r="M152" s="22"/>
      <c r="N152" s="22"/>
      <c r="O152" s="23">
        <f t="shared" ref="O152:Q153" si="97">L152/C152</f>
        <v>0</v>
      </c>
      <c r="P152" s="23">
        <f t="shared" si="97"/>
        <v>0</v>
      </c>
      <c r="Q152" s="23">
        <f t="shared" si="97"/>
        <v>0</v>
      </c>
      <c r="R152" s="40"/>
    </row>
    <row r="153" spans="1:18" ht="19.5" customHeight="1" x14ac:dyDescent="0.45">
      <c r="A153" s="20" t="s">
        <v>21</v>
      </c>
      <c r="B153" s="39" t="s">
        <v>15</v>
      </c>
      <c r="C153" s="22">
        <f t="shared" si="92"/>
        <v>3701</v>
      </c>
      <c r="D153" s="22">
        <f t="shared" si="93"/>
        <v>3701</v>
      </c>
      <c r="E153" s="22">
        <f t="shared" si="93"/>
        <v>0</v>
      </c>
      <c r="F153" s="22">
        <f t="shared" si="94"/>
        <v>0</v>
      </c>
      <c r="G153" s="22"/>
      <c r="H153" s="22"/>
      <c r="I153" s="22">
        <f t="shared" si="95"/>
        <v>3701</v>
      </c>
      <c r="J153" s="22">
        <f>+'[1]Tong hop'!H185</f>
        <v>3701</v>
      </c>
      <c r="K153" s="22"/>
      <c r="L153" s="22">
        <f t="shared" si="96"/>
        <v>0</v>
      </c>
      <c r="M153" s="22"/>
      <c r="N153" s="22"/>
      <c r="O153" s="23">
        <f t="shared" si="97"/>
        <v>0</v>
      </c>
      <c r="P153" s="23">
        <f t="shared" si="97"/>
        <v>0</v>
      </c>
      <c r="Q153" s="23"/>
      <c r="R153" s="40"/>
    </row>
    <row r="154" spans="1:18" s="33" customFormat="1" ht="19.5" customHeight="1" x14ac:dyDescent="0.45">
      <c r="A154" s="28">
        <v>5</v>
      </c>
      <c r="B154" s="41" t="s">
        <v>26</v>
      </c>
      <c r="C154" s="30">
        <f>SUM(C155:C156)</f>
        <v>104139</v>
      </c>
      <c r="D154" s="30">
        <f t="shared" ref="D154:N154" si="98">SUM(D155:D156)</f>
        <v>96139</v>
      </c>
      <c r="E154" s="30">
        <f t="shared" si="98"/>
        <v>8000</v>
      </c>
      <c r="F154" s="30">
        <f t="shared" si="98"/>
        <v>0</v>
      </c>
      <c r="G154" s="30">
        <f t="shared" si="98"/>
        <v>0</v>
      </c>
      <c r="H154" s="30">
        <f t="shared" si="98"/>
        <v>0</v>
      </c>
      <c r="I154" s="30">
        <f t="shared" si="98"/>
        <v>104139</v>
      </c>
      <c r="J154" s="30">
        <f t="shared" si="98"/>
        <v>96139</v>
      </c>
      <c r="K154" s="30">
        <f t="shared" si="98"/>
        <v>8000</v>
      </c>
      <c r="L154" s="30">
        <f t="shared" si="98"/>
        <v>0</v>
      </c>
      <c r="M154" s="30">
        <f t="shared" si="98"/>
        <v>0</v>
      </c>
      <c r="N154" s="30">
        <f t="shared" si="98"/>
        <v>0</v>
      </c>
      <c r="O154" s="31">
        <f>L154/C154</f>
        <v>0</v>
      </c>
      <c r="P154" s="31">
        <f>M154/D154</f>
        <v>0</v>
      </c>
      <c r="Q154" s="31">
        <f>N154/E154</f>
        <v>0</v>
      </c>
      <c r="R154" s="32"/>
    </row>
    <row r="155" spans="1:18" ht="19.5" customHeight="1" x14ac:dyDescent="0.45">
      <c r="A155" s="20" t="s">
        <v>21</v>
      </c>
      <c r="B155" s="39" t="s">
        <v>14</v>
      </c>
      <c r="C155" s="22">
        <f t="shared" ref="C155:C156" si="99">SUM(D155:E155)</f>
        <v>92943</v>
      </c>
      <c r="D155" s="22">
        <f t="shared" ref="D155:E156" si="100">G155+J155</f>
        <v>84943</v>
      </c>
      <c r="E155" s="22">
        <f t="shared" si="100"/>
        <v>8000</v>
      </c>
      <c r="F155" s="22">
        <f t="shared" ref="F155:F156" si="101">SUM(G155:H155)</f>
        <v>0</v>
      </c>
      <c r="G155" s="22"/>
      <c r="H155" s="22"/>
      <c r="I155" s="22">
        <f t="shared" ref="I155:I156" si="102">SUM(J155:K155)</f>
        <v>92943</v>
      </c>
      <c r="J155" s="22">
        <f>+'[1]Tong hop'!G201+'[1]Tong hop'!P201</f>
        <v>84943</v>
      </c>
      <c r="K155" s="22">
        <f>+'[1]Tong hop'!J201</f>
        <v>8000</v>
      </c>
      <c r="L155" s="22">
        <f t="shared" ref="L155:L156" si="103">SUM(M155:N155)</f>
        <v>0</v>
      </c>
      <c r="M155" s="22"/>
      <c r="N155" s="22"/>
      <c r="O155" s="23">
        <f t="shared" ref="O155:Q156" si="104">L155/C155</f>
        <v>0</v>
      </c>
      <c r="P155" s="23">
        <f t="shared" si="104"/>
        <v>0</v>
      </c>
      <c r="Q155" s="23">
        <f t="shared" si="104"/>
        <v>0</v>
      </c>
      <c r="R155" s="40"/>
    </row>
    <row r="156" spans="1:18" ht="19.5" customHeight="1" x14ac:dyDescent="0.45">
      <c r="A156" s="20" t="s">
        <v>21</v>
      </c>
      <c r="B156" s="39" t="s">
        <v>15</v>
      </c>
      <c r="C156" s="22">
        <f t="shared" si="99"/>
        <v>11196</v>
      </c>
      <c r="D156" s="22">
        <f t="shared" si="100"/>
        <v>11196</v>
      </c>
      <c r="E156" s="22">
        <f t="shared" si="100"/>
        <v>0</v>
      </c>
      <c r="F156" s="22">
        <f t="shared" si="101"/>
        <v>0</v>
      </c>
      <c r="G156" s="22"/>
      <c r="H156" s="22"/>
      <c r="I156" s="22">
        <f t="shared" si="102"/>
        <v>11196</v>
      </c>
      <c r="J156" s="22">
        <f>+'[1]Tong hop'!H201</f>
        <v>11196</v>
      </c>
      <c r="K156" s="22"/>
      <c r="L156" s="22">
        <f t="shared" si="103"/>
        <v>0</v>
      </c>
      <c r="M156" s="22"/>
      <c r="N156" s="22"/>
      <c r="O156" s="23">
        <f t="shared" si="104"/>
        <v>0</v>
      </c>
      <c r="P156" s="23">
        <f t="shared" si="104"/>
        <v>0</v>
      </c>
      <c r="Q156" s="23"/>
      <c r="R156" s="40"/>
    </row>
    <row r="157" spans="1:18" s="33" customFormat="1" ht="19.5" customHeight="1" x14ac:dyDescent="0.45">
      <c r="A157" s="28">
        <v>6</v>
      </c>
      <c r="B157" s="41" t="s">
        <v>27</v>
      </c>
      <c r="C157" s="30">
        <f>SUM(C158:C159)</f>
        <v>92544</v>
      </c>
      <c r="D157" s="30">
        <f t="shared" ref="D157:N157" si="105">SUM(D158:D159)</f>
        <v>79044</v>
      </c>
      <c r="E157" s="30">
        <f t="shared" si="105"/>
        <v>13500</v>
      </c>
      <c r="F157" s="30">
        <f t="shared" si="105"/>
        <v>0</v>
      </c>
      <c r="G157" s="30">
        <f t="shared" si="105"/>
        <v>0</v>
      </c>
      <c r="H157" s="30">
        <f t="shared" si="105"/>
        <v>0</v>
      </c>
      <c r="I157" s="30">
        <f t="shared" si="105"/>
        <v>92544</v>
      </c>
      <c r="J157" s="30">
        <f t="shared" si="105"/>
        <v>79044</v>
      </c>
      <c r="K157" s="30">
        <f t="shared" si="105"/>
        <v>13500</v>
      </c>
      <c r="L157" s="30">
        <f t="shared" si="105"/>
        <v>0</v>
      </c>
      <c r="M157" s="30">
        <f t="shared" si="105"/>
        <v>0</v>
      </c>
      <c r="N157" s="30">
        <f t="shared" si="105"/>
        <v>0</v>
      </c>
      <c r="O157" s="31">
        <f>L157/C157</f>
        <v>0</v>
      </c>
      <c r="P157" s="31">
        <f>M157/D157</f>
        <v>0</v>
      </c>
      <c r="Q157" s="31">
        <f>N157/E157</f>
        <v>0</v>
      </c>
      <c r="R157" s="32"/>
    </row>
    <row r="158" spans="1:18" ht="19.5" customHeight="1" x14ac:dyDescent="0.45">
      <c r="A158" s="20" t="s">
        <v>21</v>
      </c>
      <c r="B158" s="39" t="s">
        <v>14</v>
      </c>
      <c r="C158" s="22">
        <f t="shared" ref="C158:C159" si="106">SUM(D158:E158)</f>
        <v>86721</v>
      </c>
      <c r="D158" s="22">
        <f t="shared" ref="D158:E159" si="107">G158+J158</f>
        <v>73221</v>
      </c>
      <c r="E158" s="22">
        <f t="shared" si="107"/>
        <v>13500</v>
      </c>
      <c r="F158" s="22">
        <f t="shared" ref="F158:F159" si="108">SUM(G158:H158)</f>
        <v>0</v>
      </c>
      <c r="G158" s="22"/>
      <c r="H158" s="22"/>
      <c r="I158" s="22">
        <f t="shared" ref="I158:I159" si="109">SUM(J158:K158)</f>
        <v>86721</v>
      </c>
      <c r="J158" s="22">
        <f>+'[1]Tong hop'!G224+'[1]Tong hop'!P224</f>
        <v>73221</v>
      </c>
      <c r="K158" s="22">
        <f>+'[1]Tong hop'!J224</f>
        <v>13500</v>
      </c>
      <c r="L158" s="22">
        <f t="shared" ref="L158:L159" si="110">SUM(M158:N158)</f>
        <v>0</v>
      </c>
      <c r="M158" s="22"/>
      <c r="N158" s="22"/>
      <c r="O158" s="23">
        <f t="shared" ref="O158:Q159" si="111">L158/C158</f>
        <v>0</v>
      </c>
      <c r="P158" s="23">
        <f t="shared" si="111"/>
        <v>0</v>
      </c>
      <c r="Q158" s="23">
        <f t="shared" si="111"/>
        <v>0</v>
      </c>
      <c r="R158" s="40"/>
    </row>
    <row r="159" spans="1:18" ht="19.5" customHeight="1" x14ac:dyDescent="0.45">
      <c r="A159" s="20" t="s">
        <v>21</v>
      </c>
      <c r="B159" s="39" t="s">
        <v>15</v>
      </c>
      <c r="C159" s="22">
        <f t="shared" si="106"/>
        <v>5823</v>
      </c>
      <c r="D159" s="22">
        <f t="shared" si="107"/>
        <v>5823</v>
      </c>
      <c r="E159" s="22">
        <f t="shared" si="107"/>
        <v>0</v>
      </c>
      <c r="F159" s="22">
        <f t="shared" si="108"/>
        <v>0</v>
      </c>
      <c r="G159" s="22"/>
      <c r="H159" s="22"/>
      <c r="I159" s="22">
        <f t="shared" si="109"/>
        <v>5823</v>
      </c>
      <c r="J159" s="22">
        <f>+'[1]Tong hop'!H224</f>
        <v>5823</v>
      </c>
      <c r="K159" s="22"/>
      <c r="L159" s="22">
        <f t="shared" si="110"/>
        <v>0</v>
      </c>
      <c r="M159" s="22"/>
      <c r="N159" s="22"/>
      <c r="O159" s="23">
        <f t="shared" si="111"/>
        <v>0</v>
      </c>
      <c r="P159" s="23">
        <f t="shared" si="111"/>
        <v>0</v>
      </c>
      <c r="Q159" s="23"/>
      <c r="R159" s="40"/>
    </row>
    <row r="160" spans="1:18" s="33" customFormat="1" ht="19.5" customHeight="1" x14ac:dyDescent="0.45">
      <c r="A160" s="28">
        <v>7</v>
      </c>
      <c r="B160" s="41" t="s">
        <v>28</v>
      </c>
      <c r="C160" s="30">
        <f>SUM(C161:C162)</f>
        <v>55433</v>
      </c>
      <c r="D160" s="30">
        <f t="shared" ref="D160:N160" si="112">SUM(D161:D162)</f>
        <v>50433</v>
      </c>
      <c r="E160" s="30">
        <f t="shared" si="112"/>
        <v>5000</v>
      </c>
      <c r="F160" s="30">
        <f t="shared" si="112"/>
        <v>2800</v>
      </c>
      <c r="G160" s="30">
        <f t="shared" si="112"/>
        <v>2800</v>
      </c>
      <c r="H160" s="30">
        <f t="shared" si="112"/>
        <v>0</v>
      </c>
      <c r="I160" s="30">
        <f t="shared" si="112"/>
        <v>52633</v>
      </c>
      <c r="J160" s="30">
        <f t="shared" si="112"/>
        <v>47633</v>
      </c>
      <c r="K160" s="30">
        <f t="shared" si="112"/>
        <v>5000</v>
      </c>
      <c r="L160" s="30">
        <f t="shared" si="112"/>
        <v>3210</v>
      </c>
      <c r="M160" s="30">
        <f t="shared" si="112"/>
        <v>3210</v>
      </c>
      <c r="N160" s="30">
        <f t="shared" si="112"/>
        <v>0</v>
      </c>
      <c r="O160" s="31">
        <f>L160/C160</f>
        <v>5.7907744484332439E-2</v>
      </c>
      <c r="P160" s="31">
        <f>M160/D160</f>
        <v>6.3648801380048775E-2</v>
      </c>
      <c r="Q160" s="31">
        <f>N160/E160</f>
        <v>0</v>
      </c>
      <c r="R160" s="32"/>
    </row>
    <row r="161" spans="1:18" ht="19.5" customHeight="1" x14ac:dyDescent="0.45">
      <c r="A161" s="20" t="s">
        <v>21</v>
      </c>
      <c r="B161" s="39" t="s">
        <v>14</v>
      </c>
      <c r="C161" s="22">
        <f t="shared" ref="C161:C162" si="113">SUM(D161:E161)</f>
        <v>43887</v>
      </c>
      <c r="D161" s="22">
        <f t="shared" ref="D161:E162" si="114">G161+J161</f>
        <v>38887</v>
      </c>
      <c r="E161" s="22">
        <f t="shared" si="114"/>
        <v>5000</v>
      </c>
      <c r="F161" s="22">
        <f t="shared" ref="F161:F162" si="115">SUM(G161:H161)</f>
        <v>2800</v>
      </c>
      <c r="G161" s="22">
        <f>'[1]Tong hop'!M244</f>
        <v>2800</v>
      </c>
      <c r="H161" s="22"/>
      <c r="I161" s="22">
        <f t="shared" ref="I161:I162" si="116">SUM(J161:K161)</f>
        <v>41087</v>
      </c>
      <c r="J161" s="22">
        <f>+'[1]Tong hop'!G244</f>
        <v>36087</v>
      </c>
      <c r="K161" s="22">
        <f>+'[1]Tong hop'!J244</f>
        <v>5000</v>
      </c>
      <c r="L161" s="22">
        <f t="shared" ref="L161:L162" si="117">SUM(M161:N161)</f>
        <v>3042</v>
      </c>
      <c r="M161" s="22">
        <f>706+1406+430+500</f>
        <v>3042</v>
      </c>
      <c r="N161" s="22"/>
      <c r="O161" s="23">
        <f t="shared" ref="O161:Q162" si="118">L161/C161</f>
        <v>6.9314375555403651E-2</v>
      </c>
      <c r="P161" s="23">
        <f t="shared" si="118"/>
        <v>7.8226656723326557E-2</v>
      </c>
      <c r="Q161" s="23">
        <f t="shared" si="118"/>
        <v>0</v>
      </c>
      <c r="R161" s="40"/>
    </row>
    <row r="162" spans="1:18" ht="19.5" customHeight="1" x14ac:dyDescent="0.45">
      <c r="A162" s="20" t="s">
        <v>21</v>
      </c>
      <c r="B162" s="39" t="s">
        <v>15</v>
      </c>
      <c r="C162" s="22">
        <f t="shared" si="113"/>
        <v>11546</v>
      </c>
      <c r="D162" s="22">
        <f t="shared" si="114"/>
        <v>11546</v>
      </c>
      <c r="E162" s="22">
        <f t="shared" si="114"/>
        <v>0</v>
      </c>
      <c r="F162" s="22">
        <f t="shared" si="115"/>
        <v>0</v>
      </c>
      <c r="G162" s="22"/>
      <c r="H162" s="22"/>
      <c r="I162" s="22">
        <f t="shared" si="116"/>
        <v>11546</v>
      </c>
      <c r="J162" s="22">
        <f>+'[1]Tong hop'!H244</f>
        <v>11546</v>
      </c>
      <c r="K162" s="22"/>
      <c r="L162" s="22">
        <f t="shared" si="117"/>
        <v>168</v>
      </c>
      <c r="M162" s="22">
        <f>91+77</f>
        <v>168</v>
      </c>
      <c r="N162" s="22"/>
      <c r="O162" s="23">
        <f t="shared" si="118"/>
        <v>1.4550493677464056E-2</v>
      </c>
      <c r="P162" s="23">
        <f t="shared" si="118"/>
        <v>1.4550493677464056E-2</v>
      </c>
      <c r="Q162" s="23"/>
      <c r="R162" s="40"/>
    </row>
    <row r="163" spans="1:18" s="33" customFormat="1" ht="19.5" customHeight="1" x14ac:dyDescent="0.45">
      <c r="A163" s="28">
        <v>8</v>
      </c>
      <c r="B163" s="41" t="s">
        <v>29</v>
      </c>
      <c r="C163" s="30">
        <f>SUM(C164:C165)</f>
        <v>39659</v>
      </c>
      <c r="D163" s="30">
        <f t="shared" ref="D163:N163" si="119">SUM(D164:D165)</f>
        <v>38159</v>
      </c>
      <c r="E163" s="30">
        <f t="shared" si="119"/>
        <v>1500</v>
      </c>
      <c r="F163" s="30">
        <f t="shared" si="119"/>
        <v>1600</v>
      </c>
      <c r="G163" s="30">
        <f t="shared" si="119"/>
        <v>1600</v>
      </c>
      <c r="H163" s="30">
        <f t="shared" si="119"/>
        <v>0</v>
      </c>
      <c r="I163" s="30">
        <f t="shared" si="119"/>
        <v>38059</v>
      </c>
      <c r="J163" s="30">
        <f t="shared" si="119"/>
        <v>36559</v>
      </c>
      <c r="K163" s="30">
        <f t="shared" si="119"/>
        <v>1500</v>
      </c>
      <c r="L163" s="30">
        <f t="shared" si="119"/>
        <v>11451</v>
      </c>
      <c r="M163" s="30">
        <f t="shared" si="119"/>
        <v>11451</v>
      </c>
      <c r="N163" s="30">
        <f t="shared" si="119"/>
        <v>0</v>
      </c>
      <c r="O163" s="31">
        <f>L163/C163</f>
        <v>0.28873647847903378</v>
      </c>
      <c r="P163" s="31">
        <f>M163/D163</f>
        <v>0.3000864802536754</v>
      </c>
      <c r="Q163" s="31">
        <f>N163/E163</f>
        <v>0</v>
      </c>
      <c r="R163" s="32"/>
    </row>
    <row r="164" spans="1:18" ht="19.5" customHeight="1" x14ac:dyDescent="0.45">
      <c r="A164" s="20" t="s">
        <v>21</v>
      </c>
      <c r="B164" s="39" t="s">
        <v>14</v>
      </c>
      <c r="C164" s="22">
        <f t="shared" ref="C164:C165" si="120">SUM(D164:E164)</f>
        <v>32960</v>
      </c>
      <c r="D164" s="22">
        <f t="shared" ref="D164:E165" si="121">G164+J164</f>
        <v>31460</v>
      </c>
      <c r="E164" s="22">
        <f t="shared" si="121"/>
        <v>1500</v>
      </c>
      <c r="F164" s="22">
        <f t="shared" ref="F164:F165" si="122">SUM(G164:H164)</f>
        <v>1600</v>
      </c>
      <c r="G164" s="22">
        <f>+'[1]Tong hop'!M266</f>
        <v>1600</v>
      </c>
      <c r="H164" s="22"/>
      <c r="I164" s="22">
        <f t="shared" ref="I164:I165" si="123">SUM(J164:K164)</f>
        <v>31360</v>
      </c>
      <c r="J164" s="22">
        <f>+'[1]Tong hop'!G266</f>
        <v>29860</v>
      </c>
      <c r="K164" s="22">
        <f>+'[1]Tong hop'!J266</f>
        <v>1500</v>
      </c>
      <c r="L164" s="22">
        <f t="shared" ref="L164:L165" si="124">SUM(M164:N164)</f>
        <v>11170</v>
      </c>
      <c r="M164" s="22">
        <v>11170</v>
      </c>
      <c r="N164" s="22"/>
      <c r="O164" s="23">
        <f t="shared" ref="O164:Q165" si="125">L164/C164</f>
        <v>0.33889563106796117</v>
      </c>
      <c r="P164" s="23">
        <f t="shared" si="125"/>
        <v>0.3550540368722187</v>
      </c>
      <c r="Q164" s="23">
        <f t="shared" si="125"/>
        <v>0</v>
      </c>
      <c r="R164" s="40"/>
    </row>
    <row r="165" spans="1:18" ht="19.5" customHeight="1" x14ac:dyDescent="0.45">
      <c r="A165" s="20" t="s">
        <v>21</v>
      </c>
      <c r="B165" s="39" t="s">
        <v>15</v>
      </c>
      <c r="C165" s="22">
        <f t="shared" si="120"/>
        <v>6699</v>
      </c>
      <c r="D165" s="22">
        <f t="shared" si="121"/>
        <v>6699</v>
      </c>
      <c r="E165" s="22">
        <f t="shared" si="121"/>
        <v>0</v>
      </c>
      <c r="F165" s="22">
        <f t="shared" si="122"/>
        <v>0</v>
      </c>
      <c r="G165" s="22"/>
      <c r="H165" s="22"/>
      <c r="I165" s="22">
        <f t="shared" si="123"/>
        <v>6699</v>
      </c>
      <c r="J165" s="22">
        <f>+'[1]Tong hop'!H266</f>
        <v>6699</v>
      </c>
      <c r="K165" s="22"/>
      <c r="L165" s="22">
        <f t="shared" si="124"/>
        <v>281</v>
      </c>
      <c r="M165" s="22">
        <v>281</v>
      </c>
      <c r="N165" s="22"/>
      <c r="O165" s="23">
        <f t="shared" si="125"/>
        <v>4.1946559187938499E-2</v>
      </c>
      <c r="P165" s="23">
        <f t="shared" si="125"/>
        <v>4.1946559187938499E-2</v>
      </c>
      <c r="Q165" s="23"/>
      <c r="R165" s="40"/>
    </row>
    <row r="166" spans="1:18" s="33" customFormat="1" ht="19.5" customHeight="1" x14ac:dyDescent="0.45">
      <c r="A166" s="28">
        <v>9</v>
      </c>
      <c r="B166" s="41" t="s">
        <v>30</v>
      </c>
      <c r="C166" s="30">
        <f>SUM(C167:C168)</f>
        <v>73806</v>
      </c>
      <c r="D166" s="30">
        <f t="shared" ref="D166:N166" si="126">SUM(D167:D168)</f>
        <v>66306</v>
      </c>
      <c r="E166" s="30">
        <f t="shared" si="126"/>
        <v>7500</v>
      </c>
      <c r="F166" s="30">
        <f t="shared" si="126"/>
        <v>7040</v>
      </c>
      <c r="G166" s="30">
        <f t="shared" si="126"/>
        <v>7040</v>
      </c>
      <c r="H166" s="30">
        <f t="shared" si="126"/>
        <v>0</v>
      </c>
      <c r="I166" s="30">
        <f t="shared" si="126"/>
        <v>66766</v>
      </c>
      <c r="J166" s="30">
        <f t="shared" si="126"/>
        <v>59266</v>
      </c>
      <c r="K166" s="30">
        <f t="shared" si="126"/>
        <v>7500</v>
      </c>
      <c r="L166" s="30">
        <f t="shared" si="126"/>
        <v>0</v>
      </c>
      <c r="M166" s="30">
        <f t="shared" si="126"/>
        <v>0</v>
      </c>
      <c r="N166" s="30">
        <f t="shared" si="126"/>
        <v>0</v>
      </c>
      <c r="O166" s="31">
        <f>L166/C166</f>
        <v>0</v>
      </c>
      <c r="P166" s="31">
        <f>M166/D166</f>
        <v>0</v>
      </c>
      <c r="Q166" s="31">
        <f>N166/E166</f>
        <v>0</v>
      </c>
      <c r="R166" s="32"/>
    </row>
    <row r="167" spans="1:18" ht="19.5" customHeight="1" x14ac:dyDescent="0.45">
      <c r="A167" s="20" t="s">
        <v>21</v>
      </c>
      <c r="B167" s="39" t="s">
        <v>14</v>
      </c>
      <c r="C167" s="22">
        <f t="shared" ref="C167:C168" si="127">SUM(D167:E167)</f>
        <v>61578</v>
      </c>
      <c r="D167" s="22">
        <f t="shared" ref="D167:E168" si="128">G167+J167</f>
        <v>54078</v>
      </c>
      <c r="E167" s="22">
        <f t="shared" si="128"/>
        <v>7500</v>
      </c>
      <c r="F167" s="22">
        <f t="shared" ref="F167:F168" si="129">SUM(G167:H167)</f>
        <v>7040</v>
      </c>
      <c r="G167" s="22">
        <f>+'[1]Tong hop'!M283</f>
        <v>7040</v>
      </c>
      <c r="H167" s="22"/>
      <c r="I167" s="22">
        <f t="shared" ref="I167:I168" si="130">SUM(J167:K167)</f>
        <v>54538</v>
      </c>
      <c r="J167" s="22">
        <f>+'[1]Tong hop'!G283</f>
        <v>47038</v>
      </c>
      <c r="K167" s="22">
        <f>+'[1]Tong hop'!J283</f>
        <v>7500</v>
      </c>
      <c r="L167" s="22">
        <f t="shared" ref="L167:L168" si="131">SUM(M167:N167)</f>
        <v>0</v>
      </c>
      <c r="M167" s="22"/>
      <c r="N167" s="22"/>
      <c r="O167" s="23">
        <f t="shared" ref="O167:Q168" si="132">L167/C167</f>
        <v>0</v>
      </c>
      <c r="P167" s="23">
        <f t="shared" si="132"/>
        <v>0</v>
      </c>
      <c r="Q167" s="23">
        <f t="shared" si="132"/>
        <v>0</v>
      </c>
      <c r="R167" s="40"/>
    </row>
    <row r="168" spans="1:18" ht="19.5" customHeight="1" x14ac:dyDescent="0.45">
      <c r="A168" s="20" t="s">
        <v>21</v>
      </c>
      <c r="B168" s="39" t="s">
        <v>15</v>
      </c>
      <c r="C168" s="22">
        <f t="shared" si="127"/>
        <v>12228</v>
      </c>
      <c r="D168" s="22">
        <f t="shared" si="128"/>
        <v>12228</v>
      </c>
      <c r="E168" s="22">
        <f t="shared" si="128"/>
        <v>0</v>
      </c>
      <c r="F168" s="22">
        <f t="shared" si="129"/>
        <v>0</v>
      </c>
      <c r="G168" s="22"/>
      <c r="H168" s="22"/>
      <c r="I168" s="22">
        <f t="shared" si="130"/>
        <v>12228</v>
      </c>
      <c r="J168" s="22">
        <f>+'[1]Tong hop'!H283</f>
        <v>12228</v>
      </c>
      <c r="K168" s="22"/>
      <c r="L168" s="22">
        <f t="shared" si="131"/>
        <v>0</v>
      </c>
      <c r="M168" s="22"/>
      <c r="N168" s="22"/>
      <c r="O168" s="23">
        <f t="shared" si="132"/>
        <v>0</v>
      </c>
      <c r="P168" s="23">
        <f t="shared" si="132"/>
        <v>0</v>
      </c>
      <c r="Q168" s="23"/>
      <c r="R168" s="40"/>
    </row>
    <row r="169" spans="1:18" s="33" customFormat="1" ht="19.5" customHeight="1" x14ac:dyDescent="0.45">
      <c r="A169" s="28">
        <v>10</v>
      </c>
      <c r="B169" s="41" t="s">
        <v>31</v>
      </c>
      <c r="C169" s="30">
        <f>SUM(C170:C171)</f>
        <v>63362</v>
      </c>
      <c r="D169" s="30">
        <f t="shared" ref="D169:N169" si="133">SUM(D170:D171)</f>
        <v>60862</v>
      </c>
      <c r="E169" s="30">
        <f t="shared" si="133"/>
        <v>2500</v>
      </c>
      <c r="F169" s="30">
        <f t="shared" si="133"/>
        <v>0</v>
      </c>
      <c r="G169" s="30">
        <f t="shared" si="133"/>
        <v>0</v>
      </c>
      <c r="H169" s="30">
        <f t="shared" si="133"/>
        <v>0</v>
      </c>
      <c r="I169" s="30">
        <f t="shared" si="133"/>
        <v>63362</v>
      </c>
      <c r="J169" s="30">
        <f t="shared" si="133"/>
        <v>60862</v>
      </c>
      <c r="K169" s="30">
        <f t="shared" si="133"/>
        <v>2500</v>
      </c>
      <c r="L169" s="30">
        <f t="shared" si="133"/>
        <v>0</v>
      </c>
      <c r="M169" s="30">
        <f t="shared" si="133"/>
        <v>0</v>
      </c>
      <c r="N169" s="30">
        <f t="shared" si="133"/>
        <v>0</v>
      </c>
      <c r="O169" s="31">
        <f>L169/C169</f>
        <v>0</v>
      </c>
      <c r="P169" s="31">
        <f>M169/D169</f>
        <v>0</v>
      </c>
      <c r="Q169" s="31">
        <f>N169/E169</f>
        <v>0</v>
      </c>
      <c r="R169" s="32"/>
    </row>
    <row r="170" spans="1:18" ht="19.5" customHeight="1" x14ac:dyDescent="0.45">
      <c r="A170" s="20" t="s">
        <v>21</v>
      </c>
      <c r="B170" s="39" t="s">
        <v>14</v>
      </c>
      <c r="C170" s="22">
        <f t="shared" ref="C170:C171" si="134">SUM(D170:E170)</f>
        <v>51231</v>
      </c>
      <c r="D170" s="22">
        <f t="shared" ref="D170:E171" si="135">G170+J170</f>
        <v>48731</v>
      </c>
      <c r="E170" s="22">
        <f t="shared" si="135"/>
        <v>2500</v>
      </c>
      <c r="F170" s="22">
        <f t="shared" ref="F170:F171" si="136">SUM(G170:H170)</f>
        <v>0</v>
      </c>
      <c r="G170" s="22"/>
      <c r="H170" s="22"/>
      <c r="I170" s="22">
        <f t="shared" ref="I170:I171" si="137">SUM(J170:K170)</f>
        <v>51231</v>
      </c>
      <c r="J170" s="22">
        <f>+'[1]Tong hop'!G305+'[1]Tong hop'!P305</f>
        <v>48731</v>
      </c>
      <c r="K170" s="22">
        <f>+'[1]Tong hop'!J305</f>
        <v>2500</v>
      </c>
      <c r="L170" s="22">
        <f t="shared" ref="L170:L171" si="138">SUM(M170:N170)</f>
        <v>0</v>
      </c>
      <c r="M170" s="22"/>
      <c r="N170" s="22"/>
      <c r="O170" s="23">
        <f t="shared" ref="O170:Q171" si="139">L170/C170</f>
        <v>0</v>
      </c>
      <c r="P170" s="23">
        <f t="shared" si="139"/>
        <v>0</v>
      </c>
      <c r="Q170" s="23">
        <f t="shared" si="139"/>
        <v>0</v>
      </c>
      <c r="R170" s="40"/>
    </row>
    <row r="171" spans="1:18" ht="19.5" customHeight="1" x14ac:dyDescent="0.45">
      <c r="A171" s="20" t="s">
        <v>21</v>
      </c>
      <c r="B171" s="39" t="s">
        <v>15</v>
      </c>
      <c r="C171" s="22">
        <f t="shared" si="134"/>
        <v>12131</v>
      </c>
      <c r="D171" s="22">
        <f t="shared" si="135"/>
        <v>12131</v>
      </c>
      <c r="E171" s="22">
        <f t="shared" si="135"/>
        <v>0</v>
      </c>
      <c r="F171" s="22">
        <f t="shared" si="136"/>
        <v>0</v>
      </c>
      <c r="G171" s="22"/>
      <c r="H171" s="22"/>
      <c r="I171" s="22">
        <f t="shared" si="137"/>
        <v>12131</v>
      </c>
      <c r="J171" s="22">
        <f>+'[1]Tong hop'!H305</f>
        <v>12131</v>
      </c>
      <c r="K171" s="22"/>
      <c r="L171" s="22">
        <f t="shared" si="138"/>
        <v>0</v>
      </c>
      <c r="M171" s="22"/>
      <c r="N171" s="22"/>
      <c r="O171" s="23">
        <f t="shared" si="139"/>
        <v>0</v>
      </c>
      <c r="P171" s="23">
        <f t="shared" si="139"/>
        <v>0</v>
      </c>
      <c r="Q171" s="23"/>
      <c r="R171" s="40"/>
    </row>
    <row r="172" spans="1:18" s="33" customFormat="1" ht="19.5" customHeight="1" x14ac:dyDescent="0.45">
      <c r="A172" s="28">
        <v>11</v>
      </c>
      <c r="B172" s="41" t="s">
        <v>32</v>
      </c>
      <c r="C172" s="30">
        <f>SUM(C173:C174)</f>
        <v>2266</v>
      </c>
      <c r="D172" s="30">
        <f t="shared" ref="D172:N172" si="140">SUM(D173:D174)</f>
        <v>2266</v>
      </c>
      <c r="E172" s="30">
        <f t="shared" si="140"/>
        <v>0</v>
      </c>
      <c r="F172" s="30">
        <f t="shared" si="140"/>
        <v>0</v>
      </c>
      <c r="G172" s="30">
        <f t="shared" si="140"/>
        <v>0</v>
      </c>
      <c r="H172" s="30">
        <f t="shared" si="140"/>
        <v>0</v>
      </c>
      <c r="I172" s="30">
        <f t="shared" si="140"/>
        <v>2266</v>
      </c>
      <c r="J172" s="30">
        <f t="shared" si="140"/>
        <v>2266</v>
      </c>
      <c r="K172" s="30">
        <f t="shared" si="140"/>
        <v>0</v>
      </c>
      <c r="L172" s="30">
        <f t="shared" si="140"/>
        <v>20</v>
      </c>
      <c r="M172" s="30">
        <f t="shared" si="140"/>
        <v>20</v>
      </c>
      <c r="N172" s="30">
        <f t="shared" si="140"/>
        <v>0</v>
      </c>
      <c r="O172" s="31">
        <f>L172/C172</f>
        <v>8.8261253309796991E-3</v>
      </c>
      <c r="P172" s="31">
        <f>M172/D172</f>
        <v>8.8261253309796991E-3</v>
      </c>
      <c r="Q172" s="31"/>
      <c r="R172" s="32"/>
    </row>
    <row r="173" spans="1:18" ht="19.5" customHeight="1" x14ac:dyDescent="0.45">
      <c r="A173" s="20" t="s">
        <v>21</v>
      </c>
      <c r="B173" s="39" t="s">
        <v>14</v>
      </c>
      <c r="C173" s="22">
        <f t="shared" ref="C173:C174" si="141">SUM(D173:E173)</f>
        <v>1406</v>
      </c>
      <c r="D173" s="22">
        <f t="shared" ref="D173:E174" si="142">G173+J173</f>
        <v>1406</v>
      </c>
      <c r="E173" s="22">
        <f t="shared" si="142"/>
        <v>0</v>
      </c>
      <c r="F173" s="22">
        <f t="shared" ref="F173:F174" si="143">SUM(G173:H173)</f>
        <v>0</v>
      </c>
      <c r="G173" s="22"/>
      <c r="H173" s="22"/>
      <c r="I173" s="22">
        <f t="shared" ref="I173:I174" si="144">SUM(J173:K173)</f>
        <v>1406</v>
      </c>
      <c r="J173" s="22">
        <f>+'[1]Tong hop'!G325</f>
        <v>1406</v>
      </c>
      <c r="K173" s="22"/>
      <c r="L173" s="22">
        <f t="shared" ref="L173:L174" si="145">SUM(M173:N173)</f>
        <v>0</v>
      </c>
      <c r="M173" s="22"/>
      <c r="N173" s="22"/>
      <c r="O173" s="23">
        <f t="shared" ref="O173:P174" si="146">L173/C173</f>
        <v>0</v>
      </c>
      <c r="P173" s="23">
        <f t="shared" si="146"/>
        <v>0</v>
      </c>
      <c r="Q173" s="23"/>
      <c r="R173" s="40"/>
    </row>
    <row r="174" spans="1:18" ht="19.5" customHeight="1" x14ac:dyDescent="0.45">
      <c r="A174" s="20" t="s">
        <v>21</v>
      </c>
      <c r="B174" s="39" t="s">
        <v>15</v>
      </c>
      <c r="C174" s="22">
        <f t="shared" si="141"/>
        <v>860</v>
      </c>
      <c r="D174" s="22">
        <f t="shared" si="142"/>
        <v>860</v>
      </c>
      <c r="E174" s="22">
        <f t="shared" si="142"/>
        <v>0</v>
      </c>
      <c r="F174" s="22">
        <f t="shared" si="143"/>
        <v>0</v>
      </c>
      <c r="G174" s="22"/>
      <c r="H174" s="22"/>
      <c r="I174" s="22">
        <f t="shared" si="144"/>
        <v>860</v>
      </c>
      <c r="J174" s="22">
        <f>+'[1]Tong hop'!H325</f>
        <v>860</v>
      </c>
      <c r="K174" s="22"/>
      <c r="L174" s="22">
        <f t="shared" si="145"/>
        <v>20</v>
      </c>
      <c r="M174" s="22">
        <v>20</v>
      </c>
      <c r="N174" s="22"/>
      <c r="O174" s="23">
        <f t="shared" si="146"/>
        <v>2.3255813953488372E-2</v>
      </c>
      <c r="P174" s="23">
        <f t="shared" si="146"/>
        <v>2.3255813953488372E-2</v>
      </c>
      <c r="Q174" s="23"/>
      <c r="R174" s="40"/>
    </row>
    <row r="175" spans="1:18" s="33" customFormat="1" ht="19.5" customHeight="1" x14ac:dyDescent="0.45">
      <c r="A175" s="28">
        <v>12</v>
      </c>
      <c r="B175" s="41" t="s">
        <v>33</v>
      </c>
      <c r="C175" s="30">
        <f>SUM(C176:C177)</f>
        <v>36293</v>
      </c>
      <c r="D175" s="30">
        <f t="shared" ref="D175:N175" si="147">SUM(D176:D177)</f>
        <v>35293</v>
      </c>
      <c r="E175" s="30">
        <f t="shared" si="147"/>
        <v>1000</v>
      </c>
      <c r="F175" s="30">
        <f t="shared" si="147"/>
        <v>0</v>
      </c>
      <c r="G175" s="30">
        <f t="shared" si="147"/>
        <v>0</v>
      </c>
      <c r="H175" s="30">
        <f t="shared" si="147"/>
        <v>0</v>
      </c>
      <c r="I175" s="30">
        <f t="shared" si="147"/>
        <v>36293</v>
      </c>
      <c r="J175" s="30">
        <f t="shared" si="147"/>
        <v>35293</v>
      </c>
      <c r="K175" s="30">
        <f t="shared" si="147"/>
        <v>1000</v>
      </c>
      <c r="L175" s="30">
        <f t="shared" si="147"/>
        <v>0</v>
      </c>
      <c r="M175" s="30">
        <f t="shared" si="147"/>
        <v>0</v>
      </c>
      <c r="N175" s="30">
        <f t="shared" si="147"/>
        <v>0</v>
      </c>
      <c r="O175" s="31">
        <f>L175/C175</f>
        <v>0</v>
      </c>
      <c r="P175" s="31">
        <f>M175/D175</f>
        <v>0</v>
      </c>
      <c r="Q175" s="31">
        <f>N175/E175</f>
        <v>0</v>
      </c>
      <c r="R175" s="32"/>
    </row>
    <row r="176" spans="1:18" ht="19.5" customHeight="1" x14ac:dyDescent="0.45">
      <c r="A176" s="20" t="s">
        <v>21</v>
      </c>
      <c r="B176" s="39" t="s">
        <v>14</v>
      </c>
      <c r="C176" s="22">
        <f t="shared" ref="C176:C177" si="148">SUM(D176:E176)</f>
        <v>32225</v>
      </c>
      <c r="D176" s="22">
        <f t="shared" ref="D176:E177" si="149">G176+J176</f>
        <v>31225</v>
      </c>
      <c r="E176" s="22">
        <f t="shared" si="149"/>
        <v>1000</v>
      </c>
      <c r="F176" s="22">
        <f t="shared" ref="F176:F177" si="150">SUM(G176:H176)</f>
        <v>0</v>
      </c>
      <c r="G176" s="22"/>
      <c r="H176" s="22"/>
      <c r="I176" s="22">
        <f t="shared" ref="I176:I177" si="151">SUM(J176:K176)</f>
        <v>32225</v>
      </c>
      <c r="J176" s="22">
        <f>+'[1]Tong hop'!G331+'[1]Tong hop'!P331</f>
        <v>31225</v>
      </c>
      <c r="K176" s="22">
        <f>+'[1]Tong hop'!J331</f>
        <v>1000</v>
      </c>
      <c r="L176" s="22">
        <f t="shared" ref="L176:L177" si="152">SUM(M176:N176)</f>
        <v>0</v>
      </c>
      <c r="M176" s="22"/>
      <c r="N176" s="22"/>
      <c r="O176" s="23">
        <f t="shared" ref="O176:Q177" si="153">L176/C176</f>
        <v>0</v>
      </c>
      <c r="P176" s="23">
        <f t="shared" si="153"/>
        <v>0</v>
      </c>
      <c r="Q176" s="23">
        <f t="shared" si="153"/>
        <v>0</v>
      </c>
      <c r="R176" s="40"/>
    </row>
    <row r="177" spans="1:18" ht="19.5" customHeight="1" x14ac:dyDescent="0.45">
      <c r="A177" s="20" t="s">
        <v>21</v>
      </c>
      <c r="B177" s="39" t="s">
        <v>15</v>
      </c>
      <c r="C177" s="22">
        <f t="shared" si="148"/>
        <v>4068</v>
      </c>
      <c r="D177" s="22">
        <f t="shared" si="149"/>
        <v>4068</v>
      </c>
      <c r="E177" s="22">
        <f t="shared" si="149"/>
        <v>0</v>
      </c>
      <c r="F177" s="22">
        <f t="shared" si="150"/>
        <v>0</v>
      </c>
      <c r="G177" s="22"/>
      <c r="H177" s="22"/>
      <c r="I177" s="22">
        <f t="shared" si="151"/>
        <v>4068</v>
      </c>
      <c r="J177" s="22">
        <f>+'[1]Tong hop'!H331</f>
        <v>4068</v>
      </c>
      <c r="K177" s="22"/>
      <c r="L177" s="22">
        <f t="shared" si="152"/>
        <v>0</v>
      </c>
      <c r="M177" s="22"/>
      <c r="N177" s="22"/>
      <c r="O177" s="23">
        <f t="shared" si="153"/>
        <v>0</v>
      </c>
      <c r="P177" s="23">
        <f t="shared" si="153"/>
        <v>0</v>
      </c>
      <c r="Q177" s="23"/>
      <c r="R177" s="40"/>
    </row>
    <row r="178" spans="1:18" s="33" customFormat="1" ht="19.5" customHeight="1" x14ac:dyDescent="0.45">
      <c r="A178" s="28">
        <v>13</v>
      </c>
      <c r="B178" s="41" t="s">
        <v>34</v>
      </c>
      <c r="C178" s="30">
        <f>SUM(C179:C180)</f>
        <v>56941</v>
      </c>
      <c r="D178" s="30">
        <f t="shared" ref="D178:N178" si="154">SUM(D179:D180)</f>
        <v>51941</v>
      </c>
      <c r="E178" s="30">
        <f t="shared" si="154"/>
        <v>5000</v>
      </c>
      <c r="F178" s="30">
        <f t="shared" si="154"/>
        <v>0</v>
      </c>
      <c r="G178" s="30">
        <f t="shared" si="154"/>
        <v>0</v>
      </c>
      <c r="H178" s="30">
        <f t="shared" si="154"/>
        <v>0</v>
      </c>
      <c r="I178" s="30">
        <f t="shared" si="154"/>
        <v>56941</v>
      </c>
      <c r="J178" s="30">
        <f t="shared" si="154"/>
        <v>51941</v>
      </c>
      <c r="K178" s="30">
        <f t="shared" si="154"/>
        <v>5000</v>
      </c>
      <c r="L178" s="30">
        <f t="shared" si="154"/>
        <v>0</v>
      </c>
      <c r="M178" s="30">
        <f t="shared" si="154"/>
        <v>0</v>
      </c>
      <c r="N178" s="30">
        <f t="shared" si="154"/>
        <v>0</v>
      </c>
      <c r="O178" s="31">
        <f>L178/C178</f>
        <v>0</v>
      </c>
      <c r="P178" s="31">
        <f>M178/D178</f>
        <v>0</v>
      </c>
      <c r="Q178" s="31">
        <f>N178/E178</f>
        <v>0</v>
      </c>
      <c r="R178" s="32"/>
    </row>
    <row r="179" spans="1:18" ht="19.5" customHeight="1" x14ac:dyDescent="0.45">
      <c r="A179" s="20" t="s">
        <v>21</v>
      </c>
      <c r="B179" s="39" t="s">
        <v>14</v>
      </c>
      <c r="C179" s="22">
        <f t="shared" ref="C179:C180" si="155">SUM(D179:E179)</f>
        <v>51843</v>
      </c>
      <c r="D179" s="22">
        <f t="shared" ref="D179:E180" si="156">G179+J179</f>
        <v>46843</v>
      </c>
      <c r="E179" s="22">
        <f t="shared" si="156"/>
        <v>5000</v>
      </c>
      <c r="F179" s="22">
        <f t="shared" ref="F179:F180" si="157">SUM(G179:H179)</f>
        <v>0</v>
      </c>
      <c r="G179" s="22"/>
      <c r="H179" s="22"/>
      <c r="I179" s="22">
        <f t="shared" ref="I179:I180" si="158">SUM(J179:K179)</f>
        <v>51843</v>
      </c>
      <c r="J179" s="22">
        <f>+'[1]Tong hop'!G347+'[1]Tong hop'!P347</f>
        <v>46843</v>
      </c>
      <c r="K179" s="22">
        <f>+'[1]Tong hop'!J347</f>
        <v>5000</v>
      </c>
      <c r="L179" s="22">
        <f t="shared" ref="L179:L180" si="159">SUM(M179:N179)</f>
        <v>0</v>
      </c>
      <c r="M179" s="22"/>
      <c r="N179" s="22"/>
      <c r="O179" s="23">
        <f t="shared" ref="O179:Q180" si="160">L179/C179</f>
        <v>0</v>
      </c>
      <c r="P179" s="23">
        <f t="shared" si="160"/>
        <v>0</v>
      </c>
      <c r="Q179" s="23">
        <f t="shared" si="160"/>
        <v>0</v>
      </c>
      <c r="R179" s="40"/>
    </row>
    <row r="180" spans="1:18" ht="19.5" customHeight="1" x14ac:dyDescent="0.45">
      <c r="A180" s="42" t="s">
        <v>21</v>
      </c>
      <c r="B180" s="43" t="s">
        <v>15</v>
      </c>
      <c r="C180" s="44">
        <f t="shared" si="155"/>
        <v>5098</v>
      </c>
      <c r="D180" s="44">
        <f t="shared" si="156"/>
        <v>5098</v>
      </c>
      <c r="E180" s="44">
        <f t="shared" si="156"/>
        <v>0</v>
      </c>
      <c r="F180" s="44">
        <f t="shared" si="157"/>
        <v>0</v>
      </c>
      <c r="G180" s="44"/>
      <c r="H180" s="44"/>
      <c r="I180" s="44">
        <f t="shared" si="158"/>
        <v>5098</v>
      </c>
      <c r="J180" s="44">
        <f>+'[1]Tong hop'!H347</f>
        <v>5098</v>
      </c>
      <c r="K180" s="44"/>
      <c r="L180" s="44">
        <f t="shared" si="159"/>
        <v>0</v>
      </c>
      <c r="M180" s="44"/>
      <c r="N180" s="44"/>
      <c r="O180" s="45">
        <f t="shared" si="160"/>
        <v>0</v>
      </c>
      <c r="P180" s="45">
        <f t="shared" si="160"/>
        <v>0</v>
      </c>
      <c r="Q180" s="45"/>
      <c r="R180" s="46"/>
    </row>
  </sheetData>
  <autoFilter ref="A6:S180"/>
  <mergeCells count="12">
    <mergeCell ref="F5:H5"/>
    <mergeCell ref="I5:K5"/>
    <mergeCell ref="A1:R1"/>
    <mergeCell ref="A2:R2"/>
    <mergeCell ref="Q3:R3"/>
    <mergeCell ref="A4:A6"/>
    <mergeCell ref="B4:B6"/>
    <mergeCell ref="C4:E5"/>
    <mergeCell ref="F4:K4"/>
    <mergeCell ref="L4:N5"/>
    <mergeCell ref="O4:Q5"/>
    <mergeCell ref="R4:R6"/>
  </mergeCells>
  <pageMargins left="0.7" right="0" top="0.5" bottom="0.5" header="0.25" footer="0.25"/>
  <pageSetup paperSize="9" scale="79" orientation="landscape" verticalDpi="0"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PL 01.Giai ngan NTM</vt:lpstr>
      <vt:lpstr>'PL 01.Giai ngan NTM'!Print_Titles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Quan</dc:creator>
  <cp:lastModifiedBy>BICH HUE</cp:lastModifiedBy>
  <dcterms:created xsi:type="dcterms:W3CDTF">2020-06-22T08:09:08Z</dcterms:created>
  <dcterms:modified xsi:type="dcterms:W3CDTF">2020-06-26T08:53:42Z</dcterms:modified>
</cp:coreProperties>
</file>