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<sst xmlns="http://schemas.openxmlformats.org/spreadsheetml/2006/main" count="55" uniqueCount="37">
  <si>
    <t>TT</t>
  </si>
  <si>
    <t>Địa 
phương</t>
  </si>
  <si>
    <t>Các nội dung thực hiện</t>
  </si>
  <si>
    <t>Khối lượng thực hiện</t>
  </si>
  <si>
    <t>Loại 
kết cấu</t>
  </si>
  <si>
    <t>Tổng 
kinh phí</t>
  </si>
  <si>
    <t>Tổng</t>
  </si>
  <si>
    <t xml:space="preserve">Có </t>
  </si>
  <si>
    <t>Gạch xây</t>
  </si>
  <si>
    <t>Cam 
kết 
bố trí vốn</t>
  </si>
  <si>
    <t xml:space="preserve">Đăng ký kế hoạch </t>
  </si>
  <si>
    <t>Có</t>
  </si>
  <si>
    <t>Kênh mương</t>
  </si>
  <si>
    <t>Giao thông</t>
  </si>
  <si>
    <t>Kế hoạch UBND tỉnh giao</t>
  </si>
  <si>
    <t>BT</t>
  </si>
  <si>
    <t>Kết quả làm GTNT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</si>
  <si>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</si>
  <si>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</si>
  <si>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</si>
  <si>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</si>
  <si>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</si>
  <si>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</si>
  <si>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</si>
  <si>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</si>
  <si>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</si>
  <si>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</si>
  <si>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</si>
  <si>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</si>
  <si>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</si>
  <si>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</si>
  <si>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KL xi măng  (tấn)</t>
  </si>
  <si>
    <t>Chiều dài kênh mương (km)</t>
  </si>
  <si>
    <t>Xi măng nhận (GT+TL)
(tấn)</t>
  </si>
  <si>
    <t>BT, Gạch xây</t>
  </si>
  <si>
    <t>Tổng hợp kết quả thực hiện kiên cố hóa kênh mương nội đồng đến ngày 02/01/2014</t>
  </si>
  <si>
    <t xml:space="preserve">(Kèm theo Báo cáo số           /TL-KT ngày 03/01/2014 của Chi cục Thủy lợi Hà Tĩnh)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</si>
</sst>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3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64" fontId="4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3">
      <selection activeCell="P8" sqref="P8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1.421875" style="1" customWidth="1"/>
    <col min="4" max="4" width="11.8515625" style="1" customWidth="1"/>
    <col min="5" max="5" width="11.28125" style="1" customWidth="1"/>
    <col min="6" max="6" width="11.7109375" style="1" customWidth="1"/>
    <col min="7" max="7" width="11.57421875" style="1" customWidth="1"/>
    <col min="8" max="8" width="9.421875" style="1" customWidth="1"/>
    <col min="9" max="9" width="10.7109375" style="1" customWidth="1"/>
    <col min="10" max="10" width="13.00390625" style="1" customWidth="1"/>
    <col min="11" max="11" width="14.28125" style="1" customWidth="1"/>
    <col min="12" max="12" width="8.8515625" style="1" hidden="1" customWidth="1"/>
    <col min="13" max="13" width="11.00390625" style="1" hidden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3" ht="18.7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4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18" customHeight="1">
      <c r="A3" s="63" t="s">
        <v>0</v>
      </c>
      <c r="B3" s="62" t="s">
        <v>1</v>
      </c>
      <c r="C3" s="54" t="s">
        <v>14</v>
      </c>
      <c r="D3" s="55"/>
      <c r="E3" s="52" t="s">
        <v>2</v>
      </c>
      <c r="F3" s="52"/>
      <c r="G3" s="52"/>
      <c r="H3" s="52"/>
      <c r="I3" s="52"/>
      <c r="J3" s="52"/>
      <c r="K3" s="52"/>
      <c r="L3" s="21"/>
      <c r="M3" s="62" t="s">
        <v>16</v>
      </c>
      <c r="N3" s="2"/>
    </row>
    <row r="4" spans="1:13" ht="18.75">
      <c r="A4" s="64"/>
      <c r="B4" s="58"/>
      <c r="C4" s="56"/>
      <c r="D4" s="57"/>
      <c r="E4" s="53" t="s">
        <v>10</v>
      </c>
      <c r="F4" s="53"/>
      <c r="G4" s="53"/>
      <c r="H4" s="53" t="s">
        <v>9</v>
      </c>
      <c r="I4" s="52" t="s">
        <v>3</v>
      </c>
      <c r="J4" s="52"/>
      <c r="K4" s="52"/>
      <c r="L4" s="21"/>
      <c r="M4" s="58"/>
    </row>
    <row r="5" spans="1:13" ht="29.25" customHeight="1">
      <c r="A5" s="64"/>
      <c r="B5" s="58"/>
      <c r="C5" s="58" t="s">
        <v>30</v>
      </c>
      <c r="D5" s="58" t="s">
        <v>29</v>
      </c>
      <c r="E5" s="53" t="s">
        <v>30</v>
      </c>
      <c r="F5" s="53" t="s">
        <v>31</v>
      </c>
      <c r="G5" s="53"/>
      <c r="H5" s="53"/>
      <c r="I5" s="53" t="s">
        <v>32</v>
      </c>
      <c r="J5" s="53" t="s">
        <v>4</v>
      </c>
      <c r="K5" s="53" t="s">
        <v>33</v>
      </c>
      <c r="L5" s="55" t="s">
        <v>5</v>
      </c>
      <c r="M5" s="58"/>
    </row>
    <row r="6" spans="1:17" ht="37.5" customHeight="1">
      <c r="A6" s="65"/>
      <c r="B6" s="59"/>
      <c r="C6" s="59"/>
      <c r="D6" s="59"/>
      <c r="E6" s="53"/>
      <c r="F6" s="3" t="s">
        <v>12</v>
      </c>
      <c r="G6" s="3" t="s">
        <v>13</v>
      </c>
      <c r="H6" s="53"/>
      <c r="I6" s="53"/>
      <c r="J6" s="53"/>
      <c r="K6" s="53"/>
      <c r="L6" s="57"/>
      <c r="M6" s="59"/>
      <c r="Q6" s="35"/>
    </row>
    <row r="7" spans="1:16" ht="18.75">
      <c r="A7" s="10">
        <v>1</v>
      </c>
      <c r="B7" s="25" t="s">
        <v>19</v>
      </c>
      <c r="C7" s="22">
        <v>22.9</v>
      </c>
      <c r="D7" s="11">
        <v>2861</v>
      </c>
      <c r="E7" s="48">
        <v>16.282</v>
      </c>
      <c r="F7" s="30">
        <v>1700.2</v>
      </c>
      <c r="G7" s="40"/>
      <c r="H7" s="12" t="s">
        <v>11</v>
      </c>
      <c r="I7" s="48">
        <v>14.58</v>
      </c>
      <c r="J7" s="12" t="s">
        <v>34</v>
      </c>
      <c r="K7" s="49">
        <v>10830</v>
      </c>
      <c r="L7" s="12"/>
      <c r="M7" s="41"/>
      <c r="N7" s="34"/>
      <c r="O7" s="34">
        <f>I7/13</f>
        <v>1.1215384615384616</v>
      </c>
      <c r="P7" s="34">
        <f>I7/E7</f>
        <v>0.8954673872988577</v>
      </c>
    </row>
    <row r="8" spans="1:16" ht="18.75">
      <c r="A8" s="6">
        <v>2</v>
      </c>
      <c r="B8" s="26" t="s">
        <v>20</v>
      </c>
      <c r="C8" s="23">
        <v>19.4</v>
      </c>
      <c r="D8" s="8">
        <v>1430</v>
      </c>
      <c r="E8" s="36">
        <v>20.1</v>
      </c>
      <c r="F8" s="31">
        <v>1481</v>
      </c>
      <c r="G8" s="42"/>
      <c r="H8" s="7" t="s">
        <v>11</v>
      </c>
      <c r="I8" s="36">
        <v>7.92</v>
      </c>
      <c r="J8" s="7" t="s">
        <v>15</v>
      </c>
      <c r="K8" s="13">
        <v>13492</v>
      </c>
      <c r="L8" s="7"/>
      <c r="M8" s="7"/>
      <c r="N8" s="34"/>
      <c r="O8" s="34">
        <f>I8/29</f>
        <v>0.2731034482758621</v>
      </c>
      <c r="P8" s="34"/>
    </row>
    <row r="9" spans="1:17" ht="18.75">
      <c r="A9" s="6">
        <v>3</v>
      </c>
      <c r="B9" s="27" t="s">
        <v>21</v>
      </c>
      <c r="C9" s="23">
        <v>42</v>
      </c>
      <c r="D9" s="8">
        <v>3507</v>
      </c>
      <c r="E9" s="36">
        <v>28</v>
      </c>
      <c r="F9" s="31">
        <v>2352</v>
      </c>
      <c r="G9" s="42"/>
      <c r="H9" s="7" t="s">
        <v>11</v>
      </c>
      <c r="I9" s="36">
        <v>20.2</v>
      </c>
      <c r="J9" s="7" t="s">
        <v>34</v>
      </c>
      <c r="K9" s="13">
        <v>10774</v>
      </c>
      <c r="L9" s="7"/>
      <c r="M9" s="43"/>
      <c r="N9" s="34"/>
      <c r="O9" s="34">
        <f>I9/22</f>
        <v>0.9181818181818181</v>
      </c>
      <c r="P9" s="34"/>
      <c r="Q9" s="1">
        <f>I19/235</f>
        <v>0.5299489361702128</v>
      </c>
    </row>
    <row r="10" spans="1:16" ht="18.75">
      <c r="A10" s="6">
        <v>4</v>
      </c>
      <c r="B10" s="28" t="s">
        <v>22</v>
      </c>
      <c r="C10" s="23">
        <v>38.5</v>
      </c>
      <c r="D10" s="8">
        <v>2119</v>
      </c>
      <c r="E10" s="36">
        <v>27.56</v>
      </c>
      <c r="F10" s="31">
        <v>1530.1</v>
      </c>
      <c r="G10" s="42"/>
      <c r="H10" s="7" t="s">
        <v>7</v>
      </c>
      <c r="I10" s="36">
        <v>27.445</v>
      </c>
      <c r="J10" s="7" t="s">
        <v>8</v>
      </c>
      <c r="K10" s="13">
        <v>3172</v>
      </c>
      <c r="L10" s="7"/>
      <c r="M10" s="43"/>
      <c r="N10" s="34"/>
      <c r="O10" s="34">
        <f>I10/27</f>
        <v>1.0164814814814815</v>
      </c>
      <c r="P10" s="34"/>
    </row>
    <row r="11" spans="1:16" ht="18.75">
      <c r="A11" s="6">
        <v>5</v>
      </c>
      <c r="B11" s="28" t="s">
        <v>23</v>
      </c>
      <c r="C11" s="23">
        <v>30.4</v>
      </c>
      <c r="D11" s="8">
        <v>3104</v>
      </c>
      <c r="E11" s="36">
        <v>5.51</v>
      </c>
      <c r="F11" s="31">
        <v>352</v>
      </c>
      <c r="G11" s="42"/>
      <c r="H11" s="7" t="s">
        <v>7</v>
      </c>
      <c r="I11" s="36">
        <v>4.095</v>
      </c>
      <c r="J11" s="7" t="s">
        <v>15</v>
      </c>
      <c r="K11" s="13">
        <v>9818</v>
      </c>
      <c r="L11" s="7"/>
      <c r="M11" s="43"/>
      <c r="N11" s="34"/>
      <c r="O11" s="34">
        <f>I11/30</f>
        <v>0.13649999999999998</v>
      </c>
      <c r="P11" s="34"/>
    </row>
    <row r="12" spans="1:16" ht="18.75">
      <c r="A12" s="6">
        <v>6</v>
      </c>
      <c r="B12" s="28" t="s">
        <v>24</v>
      </c>
      <c r="C12" s="23">
        <v>29.3</v>
      </c>
      <c r="D12" s="8">
        <v>2382</v>
      </c>
      <c r="E12" s="36">
        <v>19.616</v>
      </c>
      <c r="F12" s="32">
        <v>1072.45</v>
      </c>
      <c r="G12" s="44"/>
      <c r="H12" s="7" t="s">
        <v>7</v>
      </c>
      <c r="I12" s="36">
        <v>14.55</v>
      </c>
      <c r="J12" s="7" t="s">
        <v>34</v>
      </c>
      <c r="K12" s="13">
        <v>14479</v>
      </c>
      <c r="L12" s="7"/>
      <c r="M12" s="7"/>
      <c r="N12" s="34"/>
      <c r="O12" s="34">
        <f>I12/31</f>
        <v>0.4693548387096774</v>
      </c>
      <c r="P12" s="34"/>
    </row>
    <row r="13" spans="1:17" ht="18.75">
      <c r="A13" s="6">
        <v>7</v>
      </c>
      <c r="B13" s="28" t="s">
        <v>25</v>
      </c>
      <c r="C13" s="23">
        <v>48.1</v>
      </c>
      <c r="D13" s="8">
        <v>3573</v>
      </c>
      <c r="E13" s="36">
        <v>22.63</v>
      </c>
      <c r="F13" s="31">
        <v>1404</v>
      </c>
      <c r="G13" s="42"/>
      <c r="H13" s="7" t="s">
        <v>7</v>
      </c>
      <c r="I13" s="36">
        <v>16.942</v>
      </c>
      <c r="J13" s="7" t="s">
        <v>15</v>
      </c>
      <c r="K13" s="13">
        <v>16299</v>
      </c>
      <c r="L13" s="7"/>
      <c r="M13" s="45"/>
      <c r="N13" s="38"/>
      <c r="O13" s="34">
        <f>I13/25</f>
        <v>0.6776800000000001</v>
      </c>
      <c r="P13" s="34"/>
      <c r="Q13" s="1">
        <f>O7/Q9</f>
        <v>2.1163142049939654</v>
      </c>
    </row>
    <row r="14" spans="1:16" ht="18.75">
      <c r="A14" s="6">
        <v>8</v>
      </c>
      <c r="B14" s="28" t="s">
        <v>26</v>
      </c>
      <c r="C14" s="23">
        <v>14.4</v>
      </c>
      <c r="D14" s="8">
        <v>1251</v>
      </c>
      <c r="E14" s="36">
        <v>3</v>
      </c>
      <c r="F14" s="31">
        <v>235.86</v>
      </c>
      <c r="G14" s="42"/>
      <c r="H14" s="7" t="s">
        <v>7</v>
      </c>
      <c r="I14" s="36">
        <v>1.766</v>
      </c>
      <c r="J14" s="7" t="s">
        <v>15</v>
      </c>
      <c r="K14" s="13">
        <v>8459</v>
      </c>
      <c r="L14" s="7"/>
      <c r="M14" s="45"/>
      <c r="N14" s="34"/>
      <c r="O14" s="34">
        <f>I14/17</f>
        <v>0.10388235294117647</v>
      </c>
      <c r="P14" s="34"/>
    </row>
    <row r="15" spans="1:16" ht="18.75">
      <c r="A15" s="6">
        <v>9</v>
      </c>
      <c r="B15" s="28" t="s">
        <v>17</v>
      </c>
      <c r="C15" s="23">
        <v>6</v>
      </c>
      <c r="D15" s="8">
        <v>505</v>
      </c>
      <c r="E15" s="36">
        <v>6</v>
      </c>
      <c r="F15" s="31">
        <v>505</v>
      </c>
      <c r="G15" s="42"/>
      <c r="H15" s="7" t="s">
        <v>7</v>
      </c>
      <c r="I15" s="36">
        <v>6.6</v>
      </c>
      <c r="J15" s="7" t="s">
        <v>34</v>
      </c>
      <c r="K15" s="13">
        <v>1932</v>
      </c>
      <c r="L15" s="7"/>
      <c r="M15" s="45"/>
      <c r="N15" s="34"/>
      <c r="O15" s="34">
        <f>I15/6</f>
        <v>1.0999999999999999</v>
      </c>
      <c r="P15" s="34"/>
    </row>
    <row r="16" spans="1:16" ht="18.75">
      <c r="A16" s="6">
        <v>10</v>
      </c>
      <c r="B16" s="28" t="s">
        <v>27</v>
      </c>
      <c r="C16" s="23">
        <v>15.7</v>
      </c>
      <c r="D16" s="8">
        <v>1161</v>
      </c>
      <c r="E16" s="36">
        <v>7.9</v>
      </c>
      <c r="F16" s="31">
        <v>821</v>
      </c>
      <c r="G16" s="42"/>
      <c r="H16" s="7" t="s">
        <v>7</v>
      </c>
      <c r="I16" s="36">
        <v>5.8</v>
      </c>
      <c r="J16" s="7" t="s">
        <v>15</v>
      </c>
      <c r="K16" s="13">
        <v>7335</v>
      </c>
      <c r="L16" s="7"/>
      <c r="M16" s="45"/>
      <c r="N16" s="34"/>
      <c r="O16" s="34">
        <f>I16/9</f>
        <v>0.6444444444444444</v>
      </c>
      <c r="P16" s="34"/>
    </row>
    <row r="17" spans="1:16" ht="18.75">
      <c r="A17" s="6">
        <v>11</v>
      </c>
      <c r="B17" s="28" t="s">
        <v>28</v>
      </c>
      <c r="C17" s="23">
        <v>23</v>
      </c>
      <c r="D17" s="8">
        <v>1381</v>
      </c>
      <c r="E17" s="36">
        <v>8.09</v>
      </c>
      <c r="F17" s="31">
        <v>512.46</v>
      </c>
      <c r="G17" s="42"/>
      <c r="H17" s="7" t="s">
        <v>7</v>
      </c>
      <c r="I17" s="36">
        <v>4.64</v>
      </c>
      <c r="J17" s="7" t="s">
        <v>15</v>
      </c>
      <c r="K17" s="13">
        <v>11066</v>
      </c>
      <c r="L17" s="7"/>
      <c r="M17" s="7"/>
      <c r="N17" s="34"/>
      <c r="O17" s="34">
        <f>I17/21</f>
        <v>0.22095238095238093</v>
      </c>
      <c r="P17" s="34"/>
    </row>
    <row r="18" spans="1:16" ht="18.75">
      <c r="A18" s="14">
        <v>12</v>
      </c>
      <c r="B18" s="29" t="s">
        <v>18</v>
      </c>
      <c r="C18" s="24">
        <v>13.4</v>
      </c>
      <c r="D18" s="15">
        <v>1781</v>
      </c>
      <c r="E18" s="9">
        <v>0</v>
      </c>
      <c r="F18" s="33">
        <v>0</v>
      </c>
      <c r="G18" s="46"/>
      <c r="H18" s="17"/>
      <c r="I18" s="16"/>
      <c r="J18" s="17"/>
      <c r="K18" s="37">
        <v>66</v>
      </c>
      <c r="L18" s="17"/>
      <c r="M18" s="47"/>
      <c r="N18" s="34"/>
      <c r="O18" s="34">
        <f aca="true" t="shared" si="0" ref="O8:O18">I18/13*100</f>
        <v>0</v>
      </c>
      <c r="P18" s="34"/>
    </row>
    <row r="19" spans="1:14" ht="18.75">
      <c r="A19" s="60" t="s">
        <v>6</v>
      </c>
      <c r="B19" s="61"/>
      <c r="C19" s="18">
        <f>SUM(C7:C18)</f>
        <v>303.09999999999997</v>
      </c>
      <c r="D19" s="19">
        <f>SUM(D7:D18)</f>
        <v>25055</v>
      </c>
      <c r="E19" s="39">
        <f>SUM(E7:E18)</f>
        <v>164.68800000000002</v>
      </c>
      <c r="F19" s="19">
        <f>SUM(F7:F18)</f>
        <v>11966.07</v>
      </c>
      <c r="G19" s="5"/>
      <c r="H19" s="18"/>
      <c r="I19" s="18">
        <f>SUM(I7:I17)</f>
        <v>124.538</v>
      </c>
      <c r="J19" s="18"/>
      <c r="K19" s="19">
        <f>SUM(K7:K18)</f>
        <v>107722</v>
      </c>
      <c r="L19" s="18"/>
      <c r="M19" s="20"/>
      <c r="N19" s="34"/>
    </row>
    <row r="20" spans="1:1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20.25" customHeight="1"/>
    <row r="31" spans="10:11" ht="18.75">
      <c r="J31" s="1">
        <v>21214</v>
      </c>
      <c r="K31" s="1">
        <f>J31/J32</f>
        <v>0.12907111870965388</v>
      </c>
    </row>
    <row r="32" ht="18.75">
      <c r="J32" s="1">
        <f>25055+139304</f>
        <v>164359</v>
      </c>
    </row>
    <row r="35" ht="18.75">
      <c r="K35" s="1">
        <f>310+130</f>
        <v>440</v>
      </c>
    </row>
  </sheetData>
  <sheetProtection/>
  <mergeCells count="19">
    <mergeCell ref="A19:B19"/>
    <mergeCell ref="E4:G4"/>
    <mergeCell ref="F5:G5"/>
    <mergeCell ref="M3:M6"/>
    <mergeCell ref="B3:B6"/>
    <mergeCell ref="A3:A6"/>
    <mergeCell ref="L5:L6"/>
    <mergeCell ref="E3:K3"/>
    <mergeCell ref="D5:D6"/>
    <mergeCell ref="A2:M2"/>
    <mergeCell ref="A1:M1"/>
    <mergeCell ref="I4:K4"/>
    <mergeCell ref="E5:E6"/>
    <mergeCell ref="C3:D4"/>
    <mergeCell ref="C5:C6"/>
    <mergeCell ref="I5:I6"/>
    <mergeCell ref="J5:J6"/>
    <mergeCell ref="H4:H6"/>
    <mergeCell ref="K5:K6"/>
  </mergeCells>
  <printOptions/>
  <pageMargins left="0.97" right="0.25" top="0.86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2013-12-27T00:56:24Z</cp:lastPrinted>
  <dcterms:created xsi:type="dcterms:W3CDTF">2013-05-01T08:38:12Z</dcterms:created>
  <dcterms:modified xsi:type="dcterms:W3CDTF">2014-01-08T16:13:21Z</dcterms:modified>
  <cp:category/>
  <cp:version/>
  <cp:contentType/>
  <cp:contentStatus/>
</cp:coreProperties>
</file>