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95" windowHeight="7635" activeTab="1"/>
  </bookViews>
  <sheets>
    <sheet name="NĂM 2022" sheetId="2" r:id="rId1"/>
    <sheet name="NĂM 2023" sheetId="1" r:id="rId2"/>
  </sheets>
  <definedNames>
    <definedName name="_xlnm._FilterDatabase" localSheetId="0" hidden="1">'NĂM 2022'!$A$6:$M$210</definedName>
    <definedName name="_xlnm._FilterDatabase" localSheetId="1" hidden="1">'NĂM 2023'!$A$6:$M$210</definedName>
    <definedName name="ad" localSheetId="0">#REF!</definedName>
    <definedName name="ad" localSheetId="1">#REF!</definedName>
    <definedName name="ad">#REF!</definedName>
    <definedName name="d" localSheetId="0">#REF!</definedName>
    <definedName name="d" localSheetId="1">#REF!</definedName>
    <definedName name="d">#REF!</definedName>
    <definedName name="_xlnm.Print_Titles" localSheetId="0">'NĂM 2022'!$5:$6</definedName>
    <definedName name="_xlnm.Print_Titles" localSheetId="1">'NĂM 2023'!$5:$6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0" i="2" l="1"/>
  <c r="J210" i="2"/>
  <c r="I210" i="2"/>
  <c r="F210" i="2"/>
  <c r="C210" i="2"/>
  <c r="K209" i="2"/>
  <c r="F209" i="2"/>
  <c r="F208" i="2" s="1"/>
  <c r="K208" i="2"/>
  <c r="H208" i="2"/>
  <c r="G208" i="2"/>
  <c r="E208" i="2"/>
  <c r="K207" i="2"/>
  <c r="J207" i="2"/>
  <c r="I207" i="2"/>
  <c r="F207" i="2"/>
  <c r="C207" i="2"/>
  <c r="K206" i="2"/>
  <c r="F206" i="2"/>
  <c r="F205" i="2" s="1"/>
  <c r="K205" i="2"/>
  <c r="H205" i="2"/>
  <c r="G205" i="2"/>
  <c r="E205" i="2"/>
  <c r="K204" i="2"/>
  <c r="J204" i="2"/>
  <c r="I204" i="2"/>
  <c r="F204" i="2"/>
  <c r="C204" i="2"/>
  <c r="K203" i="2"/>
  <c r="F203" i="2"/>
  <c r="F202" i="2" s="1"/>
  <c r="K202" i="2"/>
  <c r="H202" i="2"/>
  <c r="G202" i="2"/>
  <c r="E202" i="2"/>
  <c r="H201" i="2"/>
  <c r="G201" i="2"/>
  <c r="J201" i="2" s="1"/>
  <c r="E201" i="2"/>
  <c r="D201" i="2"/>
  <c r="K200" i="2"/>
  <c r="H200" i="2"/>
  <c r="G200" i="2"/>
  <c r="E200" i="2"/>
  <c r="E199" i="2" s="1"/>
  <c r="L199" i="2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H199" i="2"/>
  <c r="J197" i="2"/>
  <c r="K197" i="2"/>
  <c r="G196" i="2"/>
  <c r="F197" i="2"/>
  <c r="C197" i="2"/>
  <c r="E196" i="2"/>
  <c r="D196" i="2"/>
  <c r="J195" i="2"/>
  <c r="K195" i="2"/>
  <c r="F195" i="2"/>
  <c r="I195" i="2" s="1"/>
  <c r="C195" i="2"/>
  <c r="G193" i="2"/>
  <c r="E193" i="2"/>
  <c r="L192" i="2"/>
  <c r="L193" i="2" s="1"/>
  <c r="L194" i="2" s="1"/>
  <c r="L195" i="2" s="1"/>
  <c r="L196" i="2" s="1"/>
  <c r="L197" i="2" s="1"/>
  <c r="L198" i="2" s="1"/>
  <c r="K192" i="2"/>
  <c r="J192" i="2"/>
  <c r="F192" i="2"/>
  <c r="C192" i="2"/>
  <c r="K191" i="2"/>
  <c r="J191" i="2"/>
  <c r="F191" i="2"/>
  <c r="I191" i="2" s="1"/>
  <c r="C191" i="2"/>
  <c r="H190" i="2"/>
  <c r="K190" i="2" s="1"/>
  <c r="G190" i="2"/>
  <c r="E190" i="2"/>
  <c r="D190" i="2"/>
  <c r="J190" i="2" s="1"/>
  <c r="C190" i="2"/>
  <c r="G189" i="2"/>
  <c r="E189" i="2"/>
  <c r="L188" i="2"/>
  <c r="L189" i="2" s="1"/>
  <c r="L190" i="2" s="1"/>
  <c r="L191" i="2" s="1"/>
  <c r="H188" i="2"/>
  <c r="G188" i="2"/>
  <c r="E188" i="2"/>
  <c r="L187" i="2"/>
  <c r="G187" i="2"/>
  <c r="E187" i="2"/>
  <c r="J185" i="2"/>
  <c r="K185" i="2"/>
  <c r="F185" i="2"/>
  <c r="C185" i="2"/>
  <c r="G184" i="2"/>
  <c r="E184" i="2"/>
  <c r="D184" i="2"/>
  <c r="J184" i="2" s="1"/>
  <c r="J183" i="2"/>
  <c r="K183" i="2"/>
  <c r="F183" i="2"/>
  <c r="I183" i="2" s="1"/>
  <c r="C183" i="2"/>
  <c r="G181" i="2"/>
  <c r="E181" i="2"/>
  <c r="K180" i="2"/>
  <c r="J180" i="2"/>
  <c r="F180" i="2"/>
  <c r="C180" i="2"/>
  <c r="K179" i="2"/>
  <c r="J179" i="2"/>
  <c r="F179" i="2"/>
  <c r="I179" i="2" s="1"/>
  <c r="C179" i="2"/>
  <c r="H178" i="2"/>
  <c r="K178" i="2" s="1"/>
  <c r="G178" i="2"/>
  <c r="E178" i="2"/>
  <c r="D178" i="2"/>
  <c r="J178" i="2" s="1"/>
  <c r="C178" i="2"/>
  <c r="G177" i="2"/>
  <c r="E177" i="2"/>
  <c r="L176" i="2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H176" i="2"/>
  <c r="G176" i="2"/>
  <c r="E176" i="2"/>
  <c r="D176" i="2"/>
  <c r="L175" i="2"/>
  <c r="G175" i="2"/>
  <c r="E175" i="2"/>
  <c r="J173" i="2"/>
  <c r="K173" i="2"/>
  <c r="F173" i="2"/>
  <c r="C173" i="2"/>
  <c r="G172" i="2"/>
  <c r="E172" i="2"/>
  <c r="D172" i="2"/>
  <c r="J172" i="2" s="1"/>
  <c r="J171" i="2"/>
  <c r="K171" i="2"/>
  <c r="F171" i="2"/>
  <c r="I171" i="2" s="1"/>
  <c r="C171" i="2"/>
  <c r="L170" i="2"/>
  <c r="L171" i="2" s="1"/>
  <c r="L172" i="2" s="1"/>
  <c r="L173" i="2" s="1"/>
  <c r="L174" i="2" s="1"/>
  <c r="H164" i="2"/>
  <c r="G169" i="2"/>
  <c r="E169" i="2"/>
  <c r="L168" i="2"/>
  <c r="L169" i="2" s="1"/>
  <c r="K168" i="2"/>
  <c r="J168" i="2"/>
  <c r="F168" i="2"/>
  <c r="C168" i="2"/>
  <c r="K167" i="2"/>
  <c r="J167" i="2"/>
  <c r="F167" i="2"/>
  <c r="I167" i="2" s="1"/>
  <c r="C167" i="2"/>
  <c r="H166" i="2"/>
  <c r="K166" i="2" s="1"/>
  <c r="G166" i="2"/>
  <c r="E166" i="2"/>
  <c r="D166" i="2"/>
  <c r="J166" i="2" s="1"/>
  <c r="C166" i="2"/>
  <c r="G165" i="2"/>
  <c r="E165" i="2"/>
  <c r="L164" i="2"/>
  <c r="L165" i="2" s="1"/>
  <c r="L166" i="2" s="1"/>
  <c r="L167" i="2" s="1"/>
  <c r="G164" i="2"/>
  <c r="E164" i="2"/>
  <c r="L163" i="2"/>
  <c r="G163" i="2"/>
  <c r="E163" i="2"/>
  <c r="J161" i="2"/>
  <c r="K161" i="2"/>
  <c r="F161" i="2"/>
  <c r="C161" i="2"/>
  <c r="G160" i="2"/>
  <c r="E160" i="2"/>
  <c r="D160" i="2"/>
  <c r="K159" i="2"/>
  <c r="F159" i="2"/>
  <c r="I159" i="2" s="1"/>
  <c r="C159" i="2"/>
  <c r="J158" i="2"/>
  <c r="K158" i="2"/>
  <c r="F158" i="2"/>
  <c r="C158" i="2"/>
  <c r="H157" i="2"/>
  <c r="K157" i="2" s="1"/>
  <c r="G157" i="2"/>
  <c r="E157" i="2"/>
  <c r="D157" i="2"/>
  <c r="J157" i="2" s="1"/>
  <c r="K155" i="2"/>
  <c r="F155" i="2"/>
  <c r="C155" i="2"/>
  <c r="L154" i="2"/>
  <c r="L155" i="2" s="1"/>
  <c r="L156" i="2" s="1"/>
  <c r="L157" i="2" s="1"/>
  <c r="L158" i="2" s="1"/>
  <c r="L159" i="2" s="1"/>
  <c r="L160" i="2" s="1"/>
  <c r="L161" i="2" s="1"/>
  <c r="L162" i="2" s="1"/>
  <c r="G154" i="2"/>
  <c r="E154" i="2"/>
  <c r="H153" i="2"/>
  <c r="G153" i="2"/>
  <c r="E153" i="2"/>
  <c r="D153" i="2"/>
  <c r="C153" i="2" s="1"/>
  <c r="H152" i="2"/>
  <c r="G152" i="2"/>
  <c r="E152" i="2"/>
  <c r="D152" i="2"/>
  <c r="L151" i="2"/>
  <c r="L152" i="2" s="1"/>
  <c r="L153" i="2" s="1"/>
  <c r="G151" i="2"/>
  <c r="E151" i="2"/>
  <c r="E141" i="2"/>
  <c r="K149" i="2"/>
  <c r="C149" i="2"/>
  <c r="E148" i="2"/>
  <c r="D148" i="2"/>
  <c r="K147" i="2"/>
  <c r="C147" i="2"/>
  <c r="E145" i="2"/>
  <c r="K144" i="2"/>
  <c r="J144" i="2"/>
  <c r="I144" i="2"/>
  <c r="F144" i="2"/>
  <c r="F142" i="2" s="1"/>
  <c r="C144" i="2"/>
  <c r="K143" i="2"/>
  <c r="J143" i="2"/>
  <c r="F143" i="2"/>
  <c r="I143" i="2" s="1"/>
  <c r="C143" i="2"/>
  <c r="C142" i="2" s="1"/>
  <c r="I142" i="2"/>
  <c r="H142" i="2"/>
  <c r="K142" i="2" s="1"/>
  <c r="G142" i="2"/>
  <c r="E142" i="2"/>
  <c r="D142" i="2"/>
  <c r="J142" i="2" s="1"/>
  <c r="L140" i="2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H140" i="2"/>
  <c r="E140" i="2"/>
  <c r="E139" i="2" s="1"/>
  <c r="D140" i="2"/>
  <c r="L139" i="2"/>
  <c r="D136" i="2"/>
  <c r="K137" i="2"/>
  <c r="J137" i="2"/>
  <c r="F137" i="2"/>
  <c r="C137" i="2"/>
  <c r="H136" i="2"/>
  <c r="K135" i="2"/>
  <c r="J135" i="2"/>
  <c r="F135" i="2"/>
  <c r="I135" i="2" s="1"/>
  <c r="C135" i="2"/>
  <c r="G133" i="2"/>
  <c r="K132" i="2"/>
  <c r="J132" i="2"/>
  <c r="I132" i="2"/>
  <c r="F132" i="2"/>
  <c r="F130" i="2" s="1"/>
  <c r="C132" i="2"/>
  <c r="K131" i="2"/>
  <c r="J131" i="2"/>
  <c r="F131" i="2"/>
  <c r="C131" i="2"/>
  <c r="C130" i="2" s="1"/>
  <c r="I130" i="2" s="1"/>
  <c r="H130" i="2"/>
  <c r="G130" i="2"/>
  <c r="E130" i="2"/>
  <c r="D130" i="2"/>
  <c r="J130" i="2" s="1"/>
  <c r="G129" i="2"/>
  <c r="L128" i="2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H128" i="2"/>
  <c r="D128" i="2"/>
  <c r="L127" i="2"/>
  <c r="E117" i="2"/>
  <c r="K125" i="2"/>
  <c r="F125" i="2"/>
  <c r="C125" i="2"/>
  <c r="E124" i="2"/>
  <c r="K123" i="2"/>
  <c r="C123" i="2"/>
  <c r="E121" i="2"/>
  <c r="L120" i="2"/>
  <c r="L121" i="2" s="1"/>
  <c r="L122" i="2" s="1"/>
  <c r="L123" i="2" s="1"/>
  <c r="L124" i="2" s="1"/>
  <c r="L125" i="2" s="1"/>
  <c r="L126" i="2" s="1"/>
  <c r="K120" i="2"/>
  <c r="J120" i="2"/>
  <c r="F120" i="2"/>
  <c r="C120" i="2"/>
  <c r="K119" i="2"/>
  <c r="J119" i="2"/>
  <c r="F119" i="2"/>
  <c r="I119" i="2" s="1"/>
  <c r="C119" i="2"/>
  <c r="C118" i="2" s="1"/>
  <c r="H118" i="2"/>
  <c r="K118" i="2" s="1"/>
  <c r="G118" i="2"/>
  <c r="E118" i="2"/>
  <c r="D118" i="2"/>
  <c r="J118" i="2" s="1"/>
  <c r="L116" i="2"/>
  <c r="L117" i="2" s="1"/>
  <c r="L118" i="2" s="1"/>
  <c r="L119" i="2" s="1"/>
  <c r="H116" i="2"/>
  <c r="E116" i="2"/>
  <c r="E115" i="2" s="1"/>
  <c r="D116" i="2"/>
  <c r="L115" i="2"/>
  <c r="D112" i="2"/>
  <c r="K113" i="2"/>
  <c r="J113" i="2"/>
  <c r="F113" i="2"/>
  <c r="C113" i="2"/>
  <c r="H112" i="2"/>
  <c r="K111" i="2"/>
  <c r="J111" i="2"/>
  <c r="F111" i="2"/>
  <c r="I111" i="2" s="1"/>
  <c r="C111" i="2"/>
  <c r="E109" i="2"/>
  <c r="H109" i="2"/>
  <c r="K109" i="2" s="1"/>
  <c r="G109" i="2"/>
  <c r="K108" i="2"/>
  <c r="J108" i="2"/>
  <c r="I108" i="2"/>
  <c r="F108" i="2"/>
  <c r="C108" i="2"/>
  <c r="K107" i="2"/>
  <c r="J107" i="2"/>
  <c r="F107" i="2"/>
  <c r="I107" i="2" s="1"/>
  <c r="C107" i="2"/>
  <c r="C106" i="2" s="1"/>
  <c r="J106" i="2"/>
  <c r="H106" i="2"/>
  <c r="G106" i="2"/>
  <c r="F106" i="2"/>
  <c r="I106" i="2" s="1"/>
  <c r="E106" i="2"/>
  <c r="D106" i="2"/>
  <c r="H105" i="2"/>
  <c r="D105" i="2"/>
  <c r="L104" i="2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E104" i="2"/>
  <c r="L103" i="2"/>
  <c r="J102" i="2"/>
  <c r="F102" i="2"/>
  <c r="E93" i="2"/>
  <c r="K101" i="2"/>
  <c r="J101" i="2"/>
  <c r="H100" i="2"/>
  <c r="F101" i="2"/>
  <c r="C101" i="2"/>
  <c r="E100" i="2"/>
  <c r="D100" i="2"/>
  <c r="K99" i="2"/>
  <c r="J99" i="2"/>
  <c r="H97" i="2"/>
  <c r="F99" i="2"/>
  <c r="I99" i="2" s="1"/>
  <c r="C99" i="2"/>
  <c r="J98" i="2"/>
  <c r="F98" i="2"/>
  <c r="E97" i="2"/>
  <c r="K97" i="2"/>
  <c r="G97" i="2"/>
  <c r="J97" i="2" s="1"/>
  <c r="D97" i="2"/>
  <c r="L96" i="2"/>
  <c r="L97" i="2" s="1"/>
  <c r="L98" i="2" s="1"/>
  <c r="L99" i="2" s="1"/>
  <c r="L100" i="2" s="1"/>
  <c r="L101" i="2" s="1"/>
  <c r="L102" i="2" s="1"/>
  <c r="K96" i="2"/>
  <c r="J96" i="2"/>
  <c r="F96" i="2"/>
  <c r="I96" i="2" s="1"/>
  <c r="C96" i="2"/>
  <c r="K95" i="2"/>
  <c r="J95" i="2"/>
  <c r="F95" i="2"/>
  <c r="I95" i="2" s="1"/>
  <c r="C95" i="2"/>
  <c r="C94" i="2" s="1"/>
  <c r="J94" i="2"/>
  <c r="H94" i="2"/>
  <c r="G94" i="2"/>
  <c r="F94" i="2"/>
  <c r="I94" i="2" s="1"/>
  <c r="E94" i="2"/>
  <c r="D94" i="2"/>
  <c r="K93" i="2"/>
  <c r="H93" i="2"/>
  <c r="G93" i="2"/>
  <c r="F93" i="2"/>
  <c r="D93" i="2"/>
  <c r="H92" i="2"/>
  <c r="E92" i="2"/>
  <c r="E91" i="2" s="1"/>
  <c r="D92" i="2"/>
  <c r="L91" i="2"/>
  <c r="L92" i="2" s="1"/>
  <c r="L93" i="2" s="1"/>
  <c r="L94" i="2" s="1"/>
  <c r="L95" i="2" s="1"/>
  <c r="H91" i="2"/>
  <c r="K91" i="2" s="1"/>
  <c r="E81" i="2"/>
  <c r="F89" i="2"/>
  <c r="E88" i="2"/>
  <c r="D88" i="2"/>
  <c r="F87" i="2"/>
  <c r="I87" i="2" s="1"/>
  <c r="C87" i="2"/>
  <c r="J86" i="2"/>
  <c r="F86" i="2"/>
  <c r="F85" i="2"/>
  <c r="D85" i="2"/>
  <c r="K84" i="2"/>
  <c r="J84" i="2"/>
  <c r="I84" i="2"/>
  <c r="F84" i="2"/>
  <c r="C84" i="2"/>
  <c r="K83" i="2"/>
  <c r="J83" i="2"/>
  <c r="F83" i="2"/>
  <c r="C83" i="2"/>
  <c r="C82" i="2" s="1"/>
  <c r="H82" i="2"/>
  <c r="K82" i="2" s="1"/>
  <c r="G82" i="2"/>
  <c r="E82" i="2"/>
  <c r="D82" i="2"/>
  <c r="J82" i="2" s="1"/>
  <c r="J81" i="2"/>
  <c r="G81" i="2"/>
  <c r="D81" i="2"/>
  <c r="C81" i="2"/>
  <c r="H80" i="2"/>
  <c r="L79" i="2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D68" i="2"/>
  <c r="C77" i="2"/>
  <c r="H76" i="2"/>
  <c r="K76" i="2" s="1"/>
  <c r="E76" i="2"/>
  <c r="C75" i="2"/>
  <c r="J74" i="2"/>
  <c r="K74" i="2"/>
  <c r="F74" i="2"/>
  <c r="E73" i="2"/>
  <c r="C74" i="2"/>
  <c r="G73" i="2"/>
  <c r="D73" i="2"/>
  <c r="K72" i="2"/>
  <c r="J72" i="2"/>
  <c r="I72" i="2"/>
  <c r="F72" i="2"/>
  <c r="C72" i="2"/>
  <c r="K71" i="2"/>
  <c r="J71" i="2"/>
  <c r="F71" i="2"/>
  <c r="C71" i="2"/>
  <c r="C70" i="2" s="1"/>
  <c r="J70" i="2"/>
  <c r="H70" i="2"/>
  <c r="K70" i="2" s="1"/>
  <c r="G70" i="2"/>
  <c r="F70" i="2"/>
  <c r="I70" i="2" s="1"/>
  <c r="E70" i="2"/>
  <c r="D70" i="2"/>
  <c r="L69" i="2"/>
  <c r="L70" i="2" s="1"/>
  <c r="L71" i="2" s="1"/>
  <c r="L72" i="2" s="1"/>
  <c r="L73" i="2" s="1"/>
  <c r="L74" i="2" s="1"/>
  <c r="L75" i="2" s="1"/>
  <c r="L76" i="2" s="1"/>
  <c r="L77" i="2" s="1"/>
  <c r="L78" i="2" s="1"/>
  <c r="G69" i="2"/>
  <c r="E69" i="2"/>
  <c r="D69" i="2"/>
  <c r="L67" i="2"/>
  <c r="L68" i="2" s="1"/>
  <c r="J66" i="2"/>
  <c r="K66" i="2"/>
  <c r="F66" i="2"/>
  <c r="I66" i="2" s="1"/>
  <c r="E57" i="2"/>
  <c r="C66" i="2"/>
  <c r="K65" i="2"/>
  <c r="E64" i="2"/>
  <c r="C63" i="2"/>
  <c r="J62" i="2"/>
  <c r="K62" i="2"/>
  <c r="F62" i="2"/>
  <c r="E61" i="2"/>
  <c r="C62" i="2"/>
  <c r="C61" i="2" s="1"/>
  <c r="L61" i="2"/>
  <c r="L62" i="2" s="1"/>
  <c r="L63" i="2" s="1"/>
  <c r="L64" i="2" s="1"/>
  <c r="L65" i="2" s="1"/>
  <c r="L66" i="2" s="1"/>
  <c r="G61" i="2"/>
  <c r="D61" i="2"/>
  <c r="K60" i="2"/>
  <c r="J60" i="2"/>
  <c r="I60" i="2"/>
  <c r="F60" i="2"/>
  <c r="C60" i="2"/>
  <c r="K59" i="2"/>
  <c r="J59" i="2"/>
  <c r="F59" i="2"/>
  <c r="C59" i="2"/>
  <c r="C58" i="2" s="1"/>
  <c r="J58" i="2"/>
  <c r="H58" i="2"/>
  <c r="K58" i="2" s="1"/>
  <c r="G58" i="2"/>
  <c r="F58" i="2"/>
  <c r="I58" i="2" s="1"/>
  <c r="E58" i="2"/>
  <c r="D58" i="2"/>
  <c r="L57" i="2"/>
  <c r="L58" i="2" s="1"/>
  <c r="L59" i="2" s="1"/>
  <c r="L60" i="2" s="1"/>
  <c r="G57" i="2"/>
  <c r="D57" i="2"/>
  <c r="C57" i="2"/>
  <c r="E56" i="2"/>
  <c r="E55" i="2" s="1"/>
  <c r="L55" i="2"/>
  <c r="L56" i="2" s="1"/>
  <c r="J54" i="2"/>
  <c r="F54" i="2"/>
  <c r="E52" i="2"/>
  <c r="C51" i="2"/>
  <c r="C49" i="2" s="1"/>
  <c r="J50" i="2"/>
  <c r="K50" i="2"/>
  <c r="F50" i="2"/>
  <c r="E49" i="2"/>
  <c r="C50" i="2"/>
  <c r="L49" i="2"/>
  <c r="L50" i="2" s="1"/>
  <c r="L51" i="2" s="1"/>
  <c r="L52" i="2" s="1"/>
  <c r="L53" i="2" s="1"/>
  <c r="L54" i="2" s="1"/>
  <c r="D49" i="2"/>
  <c r="K48" i="2"/>
  <c r="J48" i="2"/>
  <c r="I48" i="2"/>
  <c r="F48" i="2"/>
  <c r="C48" i="2"/>
  <c r="K47" i="2"/>
  <c r="J47" i="2"/>
  <c r="F47" i="2"/>
  <c r="C47" i="2"/>
  <c r="C46" i="2" s="1"/>
  <c r="J46" i="2"/>
  <c r="H46" i="2"/>
  <c r="G46" i="2"/>
  <c r="F46" i="2"/>
  <c r="I46" i="2" s="1"/>
  <c r="E46" i="2"/>
  <c r="D46" i="2"/>
  <c r="H45" i="2"/>
  <c r="D45" i="2"/>
  <c r="E44" i="2"/>
  <c r="L43" i="2"/>
  <c r="L44" i="2" s="1"/>
  <c r="L45" i="2" s="1"/>
  <c r="L46" i="2" s="1"/>
  <c r="L47" i="2" s="1"/>
  <c r="L48" i="2" s="1"/>
  <c r="G42" i="2"/>
  <c r="E41" i="2"/>
  <c r="E39" i="2"/>
  <c r="D39" i="2"/>
  <c r="C39" i="2"/>
  <c r="G38" i="2"/>
  <c r="H36" i="2"/>
  <c r="G36" i="2"/>
  <c r="F36" i="2"/>
  <c r="E36" i="2"/>
  <c r="H35" i="2"/>
  <c r="G35" i="2"/>
  <c r="E35" i="2"/>
  <c r="D35" i="2"/>
  <c r="C35" i="2"/>
  <c r="E34" i="2"/>
  <c r="L31" i="2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J30" i="2"/>
  <c r="F30" i="2"/>
  <c r="K29" i="2"/>
  <c r="D28" i="2"/>
  <c r="C29" i="2"/>
  <c r="E28" i="2"/>
  <c r="H25" i="2"/>
  <c r="K25" i="2" s="1"/>
  <c r="C27" i="2"/>
  <c r="F26" i="2"/>
  <c r="K26" i="2"/>
  <c r="D25" i="2"/>
  <c r="E25" i="2"/>
  <c r="H22" i="2"/>
  <c r="K22" i="2" s="1"/>
  <c r="C24" i="2"/>
  <c r="I23" i="2"/>
  <c r="F23" i="2"/>
  <c r="K23" i="2"/>
  <c r="C23" i="2"/>
  <c r="E22" i="2"/>
  <c r="L21" i="2"/>
  <c r="L22" i="2" s="1"/>
  <c r="L23" i="2" s="1"/>
  <c r="L24" i="2" s="1"/>
  <c r="L25" i="2" s="1"/>
  <c r="L26" i="2" s="1"/>
  <c r="L27" i="2" s="1"/>
  <c r="L28" i="2" s="1"/>
  <c r="L29" i="2" s="1"/>
  <c r="L30" i="2" s="1"/>
  <c r="D21" i="2"/>
  <c r="E20" i="2"/>
  <c r="L19" i="2"/>
  <c r="L20" i="2" s="1"/>
  <c r="G18" i="2"/>
  <c r="E17" i="2"/>
  <c r="E15" i="2"/>
  <c r="D15" i="2"/>
  <c r="C15" i="2" s="1"/>
  <c r="G14" i="2"/>
  <c r="H12" i="2"/>
  <c r="G12" i="2"/>
  <c r="E12" i="2"/>
  <c r="G11" i="2"/>
  <c r="E11" i="2"/>
  <c r="L10" i="2"/>
  <c r="L11" i="2" s="1"/>
  <c r="L12" i="2" s="1"/>
  <c r="L13" i="2" s="1"/>
  <c r="L14" i="2" s="1"/>
  <c r="L15" i="2" s="1"/>
  <c r="L16" i="2" s="1"/>
  <c r="L17" i="2" s="1"/>
  <c r="L18" i="2" s="1"/>
  <c r="E10" i="2"/>
  <c r="L8" i="2"/>
  <c r="L9" i="2" s="1"/>
  <c r="L7" i="2"/>
  <c r="J160" i="2" l="1"/>
  <c r="J26" i="2"/>
  <c r="K30" i="2"/>
  <c r="C30" i="2"/>
  <c r="I30" i="2" s="1"/>
  <c r="E21" i="2"/>
  <c r="C21" i="2" s="1"/>
  <c r="I50" i="2"/>
  <c r="H49" i="2"/>
  <c r="K49" i="2" s="1"/>
  <c r="K51" i="2"/>
  <c r="D52" i="2"/>
  <c r="D44" i="2"/>
  <c r="C128" i="2"/>
  <c r="C127" i="2" s="1"/>
  <c r="J209" i="2"/>
  <c r="C209" i="2"/>
  <c r="D208" i="2"/>
  <c r="J208" i="2" s="1"/>
  <c r="G10" i="2"/>
  <c r="K12" i="2"/>
  <c r="K24" i="2"/>
  <c r="E45" i="2"/>
  <c r="C45" i="2" s="1"/>
  <c r="E42" i="2"/>
  <c r="E40" i="2" s="1"/>
  <c r="K75" i="2"/>
  <c r="H69" i="2"/>
  <c r="K69" i="2" s="1"/>
  <c r="H73" i="2"/>
  <c r="K73" i="2" s="1"/>
  <c r="C93" i="2"/>
  <c r="I93" i="2" s="1"/>
  <c r="D91" i="2"/>
  <c r="J93" i="2"/>
  <c r="K27" i="2"/>
  <c r="D64" i="2"/>
  <c r="D56" i="2"/>
  <c r="C65" i="2"/>
  <c r="C64" i="2" s="1"/>
  <c r="C110" i="2"/>
  <c r="C109" i="2" s="1"/>
  <c r="J110" i="2"/>
  <c r="D104" i="2"/>
  <c r="D38" i="2"/>
  <c r="D109" i="2"/>
  <c r="J109" i="2" s="1"/>
  <c r="I125" i="2"/>
  <c r="C126" i="2"/>
  <c r="J126" i="2"/>
  <c r="D117" i="2"/>
  <c r="C117" i="2" s="1"/>
  <c r="D124" i="2"/>
  <c r="C152" i="2"/>
  <c r="C151" i="2" s="1"/>
  <c r="J152" i="2"/>
  <c r="D151" i="2"/>
  <c r="J151" i="2" s="1"/>
  <c r="J153" i="2"/>
  <c r="K164" i="2"/>
  <c r="F164" i="2"/>
  <c r="C176" i="2"/>
  <c r="J176" i="2"/>
  <c r="F190" i="2"/>
  <c r="I190" i="2" s="1"/>
  <c r="I192" i="2"/>
  <c r="J27" i="2"/>
  <c r="F27" i="2"/>
  <c r="G25" i="2"/>
  <c r="J25" i="2" s="1"/>
  <c r="H28" i="2"/>
  <c r="K28" i="2" s="1"/>
  <c r="H20" i="2"/>
  <c r="H34" i="2"/>
  <c r="K34" i="2" s="1"/>
  <c r="H11" i="2"/>
  <c r="E43" i="2"/>
  <c r="C69" i="2"/>
  <c r="D67" i="2"/>
  <c r="G148" i="2"/>
  <c r="J148" i="2" s="1"/>
  <c r="G140" i="2"/>
  <c r="J149" i="2"/>
  <c r="F149" i="2"/>
  <c r="K35" i="2"/>
  <c r="C78" i="2"/>
  <c r="C76" i="2" s="1"/>
  <c r="J78" i="2"/>
  <c r="D42" i="2"/>
  <c r="D76" i="2"/>
  <c r="J11" i="2"/>
  <c r="G21" i="2"/>
  <c r="C22" i="2"/>
  <c r="F12" i="2"/>
  <c r="H21" i="2"/>
  <c r="D22" i="2"/>
  <c r="D20" i="2"/>
  <c r="D11" i="2"/>
  <c r="J23" i="2"/>
  <c r="J24" i="2"/>
  <c r="F24" i="2"/>
  <c r="G22" i="2"/>
  <c r="C26" i="2"/>
  <c r="J29" i="2"/>
  <c r="F29" i="2"/>
  <c r="G28" i="2"/>
  <c r="J28" i="2" s="1"/>
  <c r="G20" i="2"/>
  <c r="H39" i="2"/>
  <c r="D41" i="2"/>
  <c r="D17" i="2" s="1"/>
  <c r="J51" i="2"/>
  <c r="F51" i="2"/>
  <c r="I51" i="2" s="1"/>
  <c r="G45" i="2"/>
  <c r="G39" i="2"/>
  <c r="G49" i="2"/>
  <c r="J49" i="2" s="1"/>
  <c r="C53" i="2"/>
  <c r="H52" i="2"/>
  <c r="K52" i="2" s="1"/>
  <c r="H44" i="2"/>
  <c r="H41" i="2"/>
  <c r="K53" i="2"/>
  <c r="H57" i="2"/>
  <c r="K57" i="2" s="1"/>
  <c r="H61" i="2"/>
  <c r="K61" i="2" s="1"/>
  <c r="K63" i="2"/>
  <c r="C73" i="2"/>
  <c r="C89" i="2"/>
  <c r="D80" i="2"/>
  <c r="J89" i="2"/>
  <c r="K90" i="2"/>
  <c r="F90" i="2"/>
  <c r="I101" i="2"/>
  <c r="F100" i="2"/>
  <c r="F118" i="2"/>
  <c r="I118" i="2" s="1"/>
  <c r="I120" i="2"/>
  <c r="J129" i="2"/>
  <c r="K140" i="2"/>
  <c r="G76" i="2"/>
  <c r="J76" i="2" s="1"/>
  <c r="F77" i="2"/>
  <c r="J77" i="2"/>
  <c r="G68" i="2"/>
  <c r="E85" i="2"/>
  <c r="E80" i="2"/>
  <c r="E79" i="2" s="1"/>
  <c r="C90" i="2"/>
  <c r="J90" i="2"/>
  <c r="I98" i="2"/>
  <c r="C124" i="2"/>
  <c r="C170" i="2"/>
  <c r="C169" i="2" s="1"/>
  <c r="J170" i="2"/>
  <c r="D169" i="2"/>
  <c r="J169" i="2" s="1"/>
  <c r="D164" i="2"/>
  <c r="G41" i="2"/>
  <c r="G32" i="2" s="1"/>
  <c r="J57" i="2"/>
  <c r="F57" i="2"/>
  <c r="I57" i="2" s="1"/>
  <c r="I59" i="2"/>
  <c r="I62" i="2"/>
  <c r="J65" i="2"/>
  <c r="F65" i="2"/>
  <c r="G64" i="2"/>
  <c r="G56" i="2"/>
  <c r="J69" i="2"/>
  <c r="F69" i="2"/>
  <c r="I69" i="2" s="1"/>
  <c r="I71" i="2"/>
  <c r="I74" i="2"/>
  <c r="K77" i="2"/>
  <c r="H68" i="2"/>
  <c r="K80" i="2"/>
  <c r="H85" i="2"/>
  <c r="K87" i="2"/>
  <c r="I89" i="2"/>
  <c r="F88" i="2"/>
  <c r="K100" i="2"/>
  <c r="I113" i="2"/>
  <c r="C134" i="2"/>
  <c r="C133" i="2" s="1"/>
  <c r="J134" i="2"/>
  <c r="D133" i="2"/>
  <c r="J133" i="2" s="1"/>
  <c r="E129" i="2"/>
  <c r="E136" i="2"/>
  <c r="K136" i="2" s="1"/>
  <c r="K146" i="2"/>
  <c r="F146" i="2"/>
  <c r="H145" i="2"/>
  <c r="K145" i="2" s="1"/>
  <c r="F147" i="2"/>
  <c r="I147" i="2" s="1"/>
  <c r="G145" i="2"/>
  <c r="J145" i="2" s="1"/>
  <c r="J147" i="2"/>
  <c r="G141" i="2"/>
  <c r="K150" i="2"/>
  <c r="F150" i="2"/>
  <c r="I150" i="2" s="1"/>
  <c r="H141" i="2"/>
  <c r="K141" i="2" s="1"/>
  <c r="H148" i="2"/>
  <c r="K148" i="2" s="1"/>
  <c r="C156" i="2"/>
  <c r="J156" i="2"/>
  <c r="D36" i="2"/>
  <c r="C194" i="2"/>
  <c r="C193" i="2" s="1"/>
  <c r="J194" i="2"/>
  <c r="D193" i="2"/>
  <c r="J193" i="2" s="1"/>
  <c r="D188" i="2"/>
  <c r="J61" i="2"/>
  <c r="J73" i="2"/>
  <c r="C105" i="2"/>
  <c r="K116" i="2"/>
  <c r="G124" i="2"/>
  <c r="J124" i="2" s="1"/>
  <c r="G116" i="2"/>
  <c r="J125" i="2"/>
  <c r="I137" i="2"/>
  <c r="F136" i="2"/>
  <c r="J35" i="2"/>
  <c r="F35" i="2"/>
  <c r="G34" i="2"/>
  <c r="K36" i="2"/>
  <c r="E38" i="2"/>
  <c r="K46" i="2"/>
  <c r="I47" i="2"/>
  <c r="J53" i="2"/>
  <c r="F53" i="2"/>
  <c r="G52" i="2"/>
  <c r="J52" i="2" s="1"/>
  <c r="G44" i="2"/>
  <c r="C54" i="2"/>
  <c r="I54" i="2" s="1"/>
  <c r="K54" i="2"/>
  <c r="F61" i="2"/>
  <c r="I61" i="2" s="1"/>
  <c r="J63" i="2"/>
  <c r="F63" i="2"/>
  <c r="I63" i="2" s="1"/>
  <c r="H64" i="2"/>
  <c r="K64" i="2" s="1"/>
  <c r="H56" i="2"/>
  <c r="E68" i="2"/>
  <c r="E67" i="2" s="1"/>
  <c r="F75" i="2"/>
  <c r="I75" i="2" s="1"/>
  <c r="J75" i="2"/>
  <c r="C68" i="2"/>
  <c r="C67" i="2" s="1"/>
  <c r="K78" i="2"/>
  <c r="F78" i="2"/>
  <c r="I78" i="2" s="1"/>
  <c r="H42" i="2"/>
  <c r="H79" i="2"/>
  <c r="K79" i="2" s="1"/>
  <c r="H81" i="2"/>
  <c r="K81" i="2" s="1"/>
  <c r="I83" i="2"/>
  <c r="F82" i="2"/>
  <c r="I82" i="2" s="1"/>
  <c r="J87" i="2"/>
  <c r="H88" i="2"/>
  <c r="K88" i="2" s="1"/>
  <c r="K89" i="2"/>
  <c r="C92" i="2"/>
  <c r="C91" i="2" s="1"/>
  <c r="F97" i="2"/>
  <c r="G105" i="2"/>
  <c r="K110" i="2"/>
  <c r="F110" i="2"/>
  <c r="H38" i="2"/>
  <c r="H104" i="2"/>
  <c r="E105" i="2"/>
  <c r="K105" i="2" s="1"/>
  <c r="E112" i="2"/>
  <c r="K112" i="2" s="1"/>
  <c r="K122" i="2"/>
  <c r="F122" i="2"/>
  <c r="H121" i="2"/>
  <c r="K121" i="2" s="1"/>
  <c r="F123" i="2"/>
  <c r="I123" i="2" s="1"/>
  <c r="G121" i="2"/>
  <c r="J123" i="2"/>
  <c r="G117" i="2"/>
  <c r="K126" i="2"/>
  <c r="F126" i="2"/>
  <c r="F124" i="2" s="1"/>
  <c r="I124" i="2" s="1"/>
  <c r="H117" i="2"/>
  <c r="K117" i="2" s="1"/>
  <c r="H124" i="2"/>
  <c r="K124" i="2" s="1"/>
  <c r="E133" i="2"/>
  <c r="E128" i="2"/>
  <c r="E127" i="2" s="1"/>
  <c r="C150" i="2"/>
  <c r="C148" i="2" s="1"/>
  <c r="J150" i="2"/>
  <c r="D141" i="2"/>
  <c r="C141" i="2" s="1"/>
  <c r="I155" i="2"/>
  <c r="F166" i="2"/>
  <c r="I166" i="2" s="1"/>
  <c r="I168" i="2"/>
  <c r="K176" i="2"/>
  <c r="F176" i="2"/>
  <c r="H175" i="2"/>
  <c r="K175" i="2" s="1"/>
  <c r="K182" i="2"/>
  <c r="F182" i="2"/>
  <c r="H181" i="2"/>
  <c r="K181" i="2" s="1"/>
  <c r="G85" i="2"/>
  <c r="J85" i="2" s="1"/>
  <c r="C98" i="2"/>
  <c r="C97" i="2" s="1"/>
  <c r="K98" i="2"/>
  <c r="G100" i="2"/>
  <c r="J100" i="2" s="1"/>
  <c r="G92" i="2"/>
  <c r="K106" i="2"/>
  <c r="K114" i="2"/>
  <c r="F114" i="2"/>
  <c r="C122" i="2"/>
  <c r="C121" i="2" s="1"/>
  <c r="J122" i="2"/>
  <c r="D121" i="2"/>
  <c r="K130" i="2"/>
  <c r="I131" i="2"/>
  <c r="K138" i="2"/>
  <c r="F138" i="2"/>
  <c r="H129" i="2"/>
  <c r="K129" i="2" s="1"/>
  <c r="C146" i="2"/>
  <c r="C145" i="2" s="1"/>
  <c r="J146" i="2"/>
  <c r="D145" i="2"/>
  <c r="C182" i="2"/>
  <c r="C181" i="2" s="1"/>
  <c r="J182" i="2"/>
  <c r="D181" i="2"/>
  <c r="J181" i="2" s="1"/>
  <c r="K188" i="2"/>
  <c r="F188" i="2"/>
  <c r="H187" i="2"/>
  <c r="K187" i="2" s="1"/>
  <c r="K198" i="2"/>
  <c r="F198" i="2"/>
  <c r="H189" i="2"/>
  <c r="H196" i="2"/>
  <c r="K196" i="2" s="1"/>
  <c r="C86" i="2"/>
  <c r="K86" i="2"/>
  <c r="G88" i="2"/>
  <c r="J88" i="2" s="1"/>
  <c r="G80" i="2"/>
  <c r="K92" i="2"/>
  <c r="K94" i="2"/>
  <c r="C102" i="2"/>
  <c r="I102" i="2" s="1"/>
  <c r="K102" i="2"/>
  <c r="G112" i="2"/>
  <c r="J112" i="2" s="1"/>
  <c r="G104" i="2"/>
  <c r="C114" i="2"/>
  <c r="C112" i="2" s="1"/>
  <c r="J114" i="2"/>
  <c r="C116" i="2"/>
  <c r="C115" i="2" s="1"/>
  <c r="D115" i="2"/>
  <c r="K128" i="2"/>
  <c r="K134" i="2"/>
  <c r="F134" i="2"/>
  <c r="H133" i="2"/>
  <c r="K133" i="2" s="1"/>
  <c r="G136" i="2"/>
  <c r="J136" i="2" s="1"/>
  <c r="G128" i="2"/>
  <c r="C138" i="2"/>
  <c r="C136" i="2" s="1"/>
  <c r="J138" i="2"/>
  <c r="D129" i="2"/>
  <c r="C129" i="2" s="1"/>
  <c r="C140" i="2"/>
  <c r="D139" i="2"/>
  <c r="K152" i="2"/>
  <c r="F152" i="2"/>
  <c r="H151" i="2"/>
  <c r="K151" i="2" s="1"/>
  <c r="K153" i="2"/>
  <c r="F153" i="2"/>
  <c r="I153" i="2" s="1"/>
  <c r="K156" i="2"/>
  <c r="F156" i="2"/>
  <c r="I156" i="2" s="1"/>
  <c r="I158" i="2"/>
  <c r="F157" i="2"/>
  <c r="K170" i="2"/>
  <c r="F170" i="2"/>
  <c r="H169" i="2"/>
  <c r="K169" i="2" s="1"/>
  <c r="F178" i="2"/>
  <c r="I178" i="2" s="1"/>
  <c r="I180" i="2"/>
  <c r="K194" i="2"/>
  <c r="F194" i="2"/>
  <c r="H193" i="2"/>
  <c r="K193" i="2" s="1"/>
  <c r="K199" i="2"/>
  <c r="J200" i="2"/>
  <c r="F200" i="2"/>
  <c r="G199" i="2"/>
  <c r="K201" i="2"/>
  <c r="C201" i="2"/>
  <c r="C154" i="2"/>
  <c r="K162" i="2"/>
  <c r="F162" i="2"/>
  <c r="K174" i="2"/>
  <c r="F174" i="2"/>
  <c r="H165" i="2"/>
  <c r="K186" i="2"/>
  <c r="F186" i="2"/>
  <c r="I186" i="2" s="1"/>
  <c r="H177" i="2"/>
  <c r="I197" i="2"/>
  <c r="F196" i="2"/>
  <c r="C198" i="2"/>
  <c r="C196" i="2" s="1"/>
  <c r="J198" i="2"/>
  <c r="D189" i="2"/>
  <c r="J203" i="2"/>
  <c r="C203" i="2"/>
  <c r="D202" i="2"/>
  <c r="D200" i="2"/>
  <c r="D154" i="2"/>
  <c r="J154" i="2" s="1"/>
  <c r="H154" i="2"/>
  <c r="K154" i="2" s="1"/>
  <c r="J155" i="2"/>
  <c r="C157" i="2"/>
  <c r="J159" i="2"/>
  <c r="H160" i="2"/>
  <c r="K160" i="2" s="1"/>
  <c r="I161" i="2"/>
  <c r="C162" i="2"/>
  <c r="C160" i="2" s="1"/>
  <c r="J162" i="2"/>
  <c r="H172" i="2"/>
  <c r="K172" i="2" s="1"/>
  <c r="I173" i="2"/>
  <c r="F172" i="2"/>
  <c r="C174" i="2"/>
  <c r="C172" i="2" s="1"/>
  <c r="J174" i="2"/>
  <c r="D165" i="2"/>
  <c r="H184" i="2"/>
  <c r="K184" i="2" s="1"/>
  <c r="I185" i="2"/>
  <c r="C186" i="2"/>
  <c r="C184" i="2" s="1"/>
  <c r="J186" i="2"/>
  <c r="D177" i="2"/>
  <c r="J196" i="2"/>
  <c r="J202" i="2"/>
  <c r="J206" i="2"/>
  <c r="C206" i="2"/>
  <c r="D205" i="2"/>
  <c r="J205" i="2" s="1"/>
  <c r="F201" i="2"/>
  <c r="C17" i="2" l="1"/>
  <c r="C177" i="2"/>
  <c r="C175" i="2" s="1"/>
  <c r="J177" i="2"/>
  <c r="F80" i="2"/>
  <c r="J80" i="2"/>
  <c r="G79" i="2"/>
  <c r="G91" i="2"/>
  <c r="J91" i="2" s="1"/>
  <c r="F92" i="2"/>
  <c r="J92" i="2"/>
  <c r="F109" i="2"/>
  <c r="I109" i="2" s="1"/>
  <c r="I110" i="2"/>
  <c r="K42" i="2"/>
  <c r="F42" i="2"/>
  <c r="H18" i="2"/>
  <c r="I136" i="2"/>
  <c r="C36" i="2"/>
  <c r="D33" i="2"/>
  <c r="D12" i="2"/>
  <c r="J36" i="2"/>
  <c r="J41" i="2"/>
  <c r="F41" i="2"/>
  <c r="G40" i="2"/>
  <c r="H40" i="2"/>
  <c r="K40" i="2" s="1"/>
  <c r="K41" i="2"/>
  <c r="J20" i="2"/>
  <c r="F20" i="2"/>
  <c r="G19" i="2"/>
  <c r="J19" i="2" s="1"/>
  <c r="H17" i="2"/>
  <c r="K11" i="2"/>
  <c r="H10" i="2"/>
  <c r="K10" i="2" s="1"/>
  <c r="F11" i="2"/>
  <c r="I172" i="2"/>
  <c r="I162" i="2"/>
  <c r="I170" i="2"/>
  <c r="F169" i="2"/>
  <c r="I169" i="2" s="1"/>
  <c r="J128" i="2"/>
  <c r="F128" i="2"/>
  <c r="G127" i="2"/>
  <c r="G103" i="2"/>
  <c r="J104" i="2"/>
  <c r="F104" i="2"/>
  <c r="I53" i="2"/>
  <c r="F52" i="2"/>
  <c r="J64" i="2"/>
  <c r="C164" i="2"/>
  <c r="J164" i="2"/>
  <c r="D163" i="2"/>
  <c r="J163" i="2" s="1"/>
  <c r="H139" i="2"/>
  <c r="K139" i="2" s="1"/>
  <c r="J39" i="2"/>
  <c r="F39" i="2"/>
  <c r="I39" i="2" s="1"/>
  <c r="G37" i="2"/>
  <c r="J37" i="2" s="1"/>
  <c r="G33" i="2"/>
  <c r="E19" i="2"/>
  <c r="C165" i="2"/>
  <c r="J165" i="2"/>
  <c r="F160" i="2"/>
  <c r="I160" i="2" s="1"/>
  <c r="D199" i="2"/>
  <c r="C200" i="2"/>
  <c r="C199" i="2" s="1"/>
  <c r="C189" i="2"/>
  <c r="J189" i="2"/>
  <c r="K165" i="2"/>
  <c r="F165" i="2"/>
  <c r="I165" i="2" s="1"/>
  <c r="J199" i="2"/>
  <c r="I152" i="2"/>
  <c r="F151" i="2"/>
  <c r="I151" i="2" s="1"/>
  <c r="I198" i="2"/>
  <c r="I138" i="2"/>
  <c r="I176" i="2"/>
  <c r="F154" i="2"/>
  <c r="I154" i="2" s="1"/>
  <c r="I122" i="2"/>
  <c r="F121" i="2"/>
  <c r="I121" i="2" s="1"/>
  <c r="K104" i="2"/>
  <c r="H103" i="2"/>
  <c r="J105" i="2"/>
  <c r="F105" i="2"/>
  <c r="I105" i="2" s="1"/>
  <c r="F73" i="2"/>
  <c r="I73" i="2" s="1"/>
  <c r="E33" i="2"/>
  <c r="I35" i="2"/>
  <c r="F34" i="2"/>
  <c r="H115" i="2"/>
  <c r="K115" i="2" s="1"/>
  <c r="C188" i="2"/>
  <c r="J188" i="2"/>
  <c r="D187" i="2"/>
  <c r="J187" i="2" s="1"/>
  <c r="C100" i="2"/>
  <c r="K85" i="2"/>
  <c r="I65" i="2"/>
  <c r="F64" i="2"/>
  <c r="I64" i="2" s="1"/>
  <c r="I90" i="2"/>
  <c r="C88" i="2"/>
  <c r="J45" i="2"/>
  <c r="F45" i="2"/>
  <c r="I45" i="2" s="1"/>
  <c r="H33" i="2"/>
  <c r="K39" i="2"/>
  <c r="G17" i="2"/>
  <c r="J22" i="2"/>
  <c r="C11" i="2"/>
  <c r="D10" i="2"/>
  <c r="J10" i="2" s="1"/>
  <c r="G15" i="2"/>
  <c r="C104" i="2"/>
  <c r="C103" i="2" s="1"/>
  <c r="D103" i="2"/>
  <c r="F49" i="2"/>
  <c r="I49" i="2" s="1"/>
  <c r="I203" i="2"/>
  <c r="C202" i="2"/>
  <c r="K56" i="2"/>
  <c r="H55" i="2"/>
  <c r="K55" i="2" s="1"/>
  <c r="J116" i="2"/>
  <c r="F116" i="2"/>
  <c r="G115" i="2"/>
  <c r="J115" i="2" s="1"/>
  <c r="I146" i="2"/>
  <c r="F145" i="2"/>
  <c r="I145" i="2" s="1"/>
  <c r="J56" i="2"/>
  <c r="F56" i="2"/>
  <c r="G55" i="2"/>
  <c r="I100" i="2"/>
  <c r="D175" i="2"/>
  <c r="J175" i="2" s="1"/>
  <c r="D34" i="2"/>
  <c r="J34" i="2" s="1"/>
  <c r="I201" i="2"/>
  <c r="I196" i="2"/>
  <c r="C139" i="2"/>
  <c r="I134" i="2"/>
  <c r="F133" i="2"/>
  <c r="I133" i="2" s="1"/>
  <c r="K189" i="2"/>
  <c r="F189" i="2"/>
  <c r="I188" i="2"/>
  <c r="I114" i="2"/>
  <c r="J117" i="2"/>
  <c r="F117" i="2"/>
  <c r="I117" i="2" s="1"/>
  <c r="E37" i="2"/>
  <c r="E32" i="2"/>
  <c r="E14" i="2"/>
  <c r="E103" i="2"/>
  <c r="K68" i="2"/>
  <c r="H67" i="2"/>
  <c r="K67" i="2" s="1"/>
  <c r="G67" i="2"/>
  <c r="J67" i="2" s="1"/>
  <c r="J68" i="2"/>
  <c r="F68" i="2"/>
  <c r="F129" i="2"/>
  <c r="I129" i="2" s="1"/>
  <c r="C80" i="2"/>
  <c r="C79" i="2" s="1"/>
  <c r="D79" i="2"/>
  <c r="K44" i="2"/>
  <c r="H43" i="2"/>
  <c r="K43" i="2" s="1"/>
  <c r="D40" i="2"/>
  <c r="C41" i="2"/>
  <c r="C40" i="2" s="1"/>
  <c r="C25" i="2"/>
  <c r="I26" i="2"/>
  <c r="K21" i="2"/>
  <c r="I149" i="2"/>
  <c r="F148" i="2"/>
  <c r="I148" i="2" s="1"/>
  <c r="H32" i="2"/>
  <c r="F32" i="2" s="1"/>
  <c r="C38" i="2"/>
  <c r="C37" i="2" s="1"/>
  <c r="J38" i="2"/>
  <c r="D37" i="2"/>
  <c r="D14" i="2"/>
  <c r="I209" i="2"/>
  <c r="C208" i="2"/>
  <c r="C44" i="2"/>
  <c r="C43" i="2" s="1"/>
  <c r="D43" i="2"/>
  <c r="I206" i="2"/>
  <c r="C205" i="2"/>
  <c r="F184" i="2"/>
  <c r="I184" i="2" s="1"/>
  <c r="K177" i="2"/>
  <c r="F177" i="2"/>
  <c r="I177" i="2" s="1"/>
  <c r="I174" i="2"/>
  <c r="F199" i="2"/>
  <c r="I194" i="2"/>
  <c r="F193" i="2"/>
  <c r="I193" i="2" s="1"/>
  <c r="I157" i="2"/>
  <c r="H127" i="2"/>
  <c r="K127" i="2" s="1"/>
  <c r="C85" i="2"/>
  <c r="I85" i="2" s="1"/>
  <c r="I86" i="2"/>
  <c r="I182" i="2"/>
  <c r="F181" i="2"/>
  <c r="I181" i="2" s="1"/>
  <c r="I126" i="2"/>
  <c r="J121" i="2"/>
  <c r="K38" i="2"/>
  <c r="F38" i="2"/>
  <c r="H14" i="2"/>
  <c r="H37" i="2"/>
  <c r="K37" i="2" s="1"/>
  <c r="I97" i="2"/>
  <c r="F44" i="2"/>
  <c r="J44" i="2"/>
  <c r="G43" i="2"/>
  <c r="J43" i="2" s="1"/>
  <c r="J141" i="2"/>
  <c r="F141" i="2"/>
  <c r="I141" i="2" s="1"/>
  <c r="F112" i="2"/>
  <c r="I112" i="2" s="1"/>
  <c r="I88" i="2"/>
  <c r="F81" i="2"/>
  <c r="I81" i="2" s="1"/>
  <c r="I77" i="2"/>
  <c r="F76" i="2"/>
  <c r="I76" i="2" s="1"/>
  <c r="C52" i="2"/>
  <c r="I29" i="2"/>
  <c r="F28" i="2"/>
  <c r="I24" i="2"/>
  <c r="F22" i="2"/>
  <c r="I22" i="2" s="1"/>
  <c r="C20" i="2"/>
  <c r="C19" i="2" s="1"/>
  <c r="D19" i="2"/>
  <c r="H15" i="2"/>
  <c r="J21" i="2"/>
  <c r="F21" i="2"/>
  <c r="I21" i="2" s="1"/>
  <c r="C42" i="2"/>
  <c r="D18" i="2"/>
  <c r="J42" i="2"/>
  <c r="E18" i="2"/>
  <c r="J140" i="2"/>
  <c r="F140" i="2"/>
  <c r="G139" i="2"/>
  <c r="J139" i="2" s="1"/>
  <c r="K20" i="2"/>
  <c r="H19" i="2"/>
  <c r="K19" i="2" s="1"/>
  <c r="I27" i="2"/>
  <c r="F25" i="2"/>
  <c r="I25" i="2" s="1"/>
  <c r="H163" i="2"/>
  <c r="K163" i="2" s="1"/>
  <c r="C56" i="2"/>
  <c r="C55" i="2" s="1"/>
  <c r="D55" i="2"/>
  <c r="D32" i="2"/>
  <c r="D127" i="2"/>
  <c r="C28" i="2"/>
  <c r="K45" i="2"/>
  <c r="C32" i="2" l="1"/>
  <c r="D31" i="2"/>
  <c r="N205" i="2"/>
  <c r="I205" i="2"/>
  <c r="I208" i="2"/>
  <c r="F55" i="2"/>
  <c r="I55" i="2" s="1"/>
  <c r="I56" i="2"/>
  <c r="J17" i="2"/>
  <c r="F17" i="2"/>
  <c r="G16" i="2"/>
  <c r="G8" i="2"/>
  <c r="I11" i="2"/>
  <c r="F10" i="2"/>
  <c r="C34" i="2"/>
  <c r="I36" i="2"/>
  <c r="I32" i="2"/>
  <c r="C18" i="2"/>
  <c r="C16" i="2" s="1"/>
  <c r="J18" i="2"/>
  <c r="E13" i="2"/>
  <c r="E8" i="2"/>
  <c r="I189" i="2"/>
  <c r="I202" i="2"/>
  <c r="C187" i="2"/>
  <c r="K103" i="2"/>
  <c r="I52" i="2"/>
  <c r="I28" i="2"/>
  <c r="F43" i="2"/>
  <c r="I43" i="2" s="1"/>
  <c r="I44" i="2"/>
  <c r="F37" i="2"/>
  <c r="I37" i="2" s="1"/>
  <c r="I38" i="2"/>
  <c r="I199" i="2"/>
  <c r="D13" i="2"/>
  <c r="C14" i="2"/>
  <c r="C13" i="2" s="1"/>
  <c r="N14" i="2" s="1"/>
  <c r="J14" i="2"/>
  <c r="K32" i="2"/>
  <c r="H31" i="2"/>
  <c r="K31" i="2" s="1"/>
  <c r="E31" i="2"/>
  <c r="D8" i="2"/>
  <c r="K33" i="2"/>
  <c r="F175" i="2"/>
  <c r="I175" i="2" s="1"/>
  <c r="C163" i="2"/>
  <c r="J127" i="2"/>
  <c r="I164" i="2"/>
  <c r="F19" i="2"/>
  <c r="I19" i="2" s="1"/>
  <c r="I20" i="2"/>
  <c r="J40" i="2"/>
  <c r="D9" i="2"/>
  <c r="C9" i="2" s="1"/>
  <c r="C12" i="2"/>
  <c r="I12" i="2" s="1"/>
  <c r="J12" i="2"/>
  <c r="J32" i="2"/>
  <c r="I42" i="2"/>
  <c r="D16" i="2"/>
  <c r="I140" i="2"/>
  <c r="F139" i="2"/>
  <c r="I139" i="2" s="1"/>
  <c r="K15" i="2"/>
  <c r="H9" i="2"/>
  <c r="K9" i="2" s="1"/>
  <c r="H13" i="2"/>
  <c r="K13" i="2" s="1"/>
  <c r="K14" i="2"/>
  <c r="F14" i="2"/>
  <c r="I116" i="2"/>
  <c r="F115" i="2"/>
  <c r="I115" i="2" s="1"/>
  <c r="J103" i="2"/>
  <c r="F163" i="2"/>
  <c r="I163" i="2" s="1"/>
  <c r="K18" i="2"/>
  <c r="F18" i="2"/>
  <c r="J79" i="2"/>
  <c r="E16" i="2"/>
  <c r="E9" i="2"/>
  <c r="I200" i="2"/>
  <c r="F67" i="2"/>
  <c r="I67" i="2" s="1"/>
  <c r="I68" i="2"/>
  <c r="F187" i="2"/>
  <c r="J55" i="2"/>
  <c r="J15" i="2"/>
  <c r="F15" i="2"/>
  <c r="I15" i="2" s="1"/>
  <c r="G9" i="2"/>
  <c r="G13" i="2"/>
  <c r="I34" i="2"/>
  <c r="J33" i="2"/>
  <c r="F33" i="2"/>
  <c r="I104" i="2"/>
  <c r="F103" i="2"/>
  <c r="I103" i="2" s="1"/>
  <c r="I128" i="2"/>
  <c r="F127" i="2"/>
  <c r="I127" i="2" s="1"/>
  <c r="H8" i="2"/>
  <c r="K17" i="2"/>
  <c r="H16" i="2"/>
  <c r="K16" i="2" s="1"/>
  <c r="I41" i="2"/>
  <c r="F40" i="2"/>
  <c r="I40" i="2" s="1"/>
  <c r="C33" i="2"/>
  <c r="G31" i="2"/>
  <c r="J31" i="2" s="1"/>
  <c r="F91" i="2"/>
  <c r="I91" i="2" s="1"/>
  <c r="I92" i="2"/>
  <c r="F79" i="2"/>
  <c r="I79" i="2" s="1"/>
  <c r="I80" i="2"/>
  <c r="N17" i="2" l="1"/>
  <c r="N208" i="2"/>
  <c r="I14" i="2"/>
  <c r="F13" i="2"/>
  <c r="I13" i="2" s="1"/>
  <c r="J16" i="2"/>
  <c r="K8" i="2"/>
  <c r="H7" i="2"/>
  <c r="K7" i="2" s="1"/>
  <c r="J13" i="2"/>
  <c r="I18" i="2"/>
  <c r="C8" i="2"/>
  <c r="C7" i="2" s="1"/>
  <c r="N199" i="2" s="1"/>
  <c r="D7" i="2"/>
  <c r="C10" i="2"/>
  <c r="I10" i="2" s="1"/>
  <c r="E7" i="2"/>
  <c r="F16" i="2"/>
  <c r="I16" i="2" s="1"/>
  <c r="I17" i="2"/>
  <c r="J8" i="2"/>
  <c r="F8" i="2"/>
  <c r="G7" i="2"/>
  <c r="J7" i="2" s="1"/>
  <c r="I33" i="2"/>
  <c r="J9" i="2"/>
  <c r="F9" i="2"/>
  <c r="I9" i="2" s="1"/>
  <c r="I187" i="2"/>
  <c r="F31" i="2"/>
  <c r="I31" i="2" s="1"/>
  <c r="C31" i="2"/>
  <c r="I8" i="2" l="1"/>
  <c r="F7" i="2"/>
  <c r="I7" i="2" s="1"/>
  <c r="N11" i="2"/>
  <c r="N202" i="2"/>
  <c r="K210" i="1" l="1"/>
  <c r="F210" i="1"/>
  <c r="J210" i="1"/>
  <c r="K209" i="1"/>
  <c r="J209" i="1"/>
  <c r="F209" i="1"/>
  <c r="C209" i="1"/>
  <c r="H208" i="1"/>
  <c r="K208" i="1" s="1"/>
  <c r="G208" i="1"/>
  <c r="E208" i="1"/>
  <c r="D208" i="1"/>
  <c r="J208" i="1" s="1"/>
  <c r="K207" i="1"/>
  <c r="J207" i="1"/>
  <c r="F207" i="1"/>
  <c r="I207" i="1" s="1"/>
  <c r="C207" i="1"/>
  <c r="K206" i="1"/>
  <c r="F206" i="1"/>
  <c r="J206" i="1"/>
  <c r="H205" i="1"/>
  <c r="K205" i="1" s="1"/>
  <c r="G205" i="1"/>
  <c r="E205" i="1"/>
  <c r="D205" i="1"/>
  <c r="K204" i="1"/>
  <c r="J204" i="1"/>
  <c r="F204" i="1"/>
  <c r="C204" i="1"/>
  <c r="K203" i="1"/>
  <c r="J203" i="1"/>
  <c r="I203" i="1"/>
  <c r="F203" i="1"/>
  <c r="C203" i="1"/>
  <c r="H202" i="1"/>
  <c r="K202" i="1" s="1"/>
  <c r="G202" i="1"/>
  <c r="F202" i="1"/>
  <c r="E202" i="1"/>
  <c r="D202" i="1"/>
  <c r="J201" i="1"/>
  <c r="H201" i="1"/>
  <c r="K201" i="1" s="1"/>
  <c r="G201" i="1"/>
  <c r="F201" i="1"/>
  <c r="I201" i="1" s="1"/>
  <c r="E201" i="1"/>
  <c r="D201" i="1"/>
  <c r="C201" i="1" s="1"/>
  <c r="L200" i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H200" i="1"/>
  <c r="G200" i="1"/>
  <c r="E200" i="1"/>
  <c r="D200" i="1"/>
  <c r="L199" i="1"/>
  <c r="G199" i="1"/>
  <c r="E199" i="1"/>
  <c r="J198" i="1"/>
  <c r="K197" i="1"/>
  <c r="C197" i="1"/>
  <c r="H196" i="1"/>
  <c r="D196" i="1"/>
  <c r="K195" i="1"/>
  <c r="C195" i="1"/>
  <c r="J194" i="1"/>
  <c r="H193" i="1"/>
  <c r="D193" i="1"/>
  <c r="K192" i="1"/>
  <c r="J192" i="1"/>
  <c r="I192" i="1"/>
  <c r="F192" i="1"/>
  <c r="C192" i="1"/>
  <c r="K191" i="1"/>
  <c r="J191" i="1"/>
  <c r="F191" i="1"/>
  <c r="C191" i="1"/>
  <c r="H190" i="1"/>
  <c r="G190" i="1"/>
  <c r="J190" i="1" s="1"/>
  <c r="F190" i="1"/>
  <c r="E190" i="1"/>
  <c r="K190" i="1" s="1"/>
  <c r="D190" i="1"/>
  <c r="H189" i="1"/>
  <c r="D189" i="1"/>
  <c r="H188" i="1"/>
  <c r="E188" i="1"/>
  <c r="D188" i="1"/>
  <c r="L187" i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H187" i="1"/>
  <c r="D187" i="1"/>
  <c r="J186" i="1"/>
  <c r="K185" i="1"/>
  <c r="C185" i="1"/>
  <c r="H184" i="1"/>
  <c r="E184" i="1"/>
  <c r="K184" i="1" s="1"/>
  <c r="D184" i="1"/>
  <c r="K183" i="1"/>
  <c r="C183" i="1"/>
  <c r="J182" i="1"/>
  <c r="E176" i="1"/>
  <c r="H181" i="1"/>
  <c r="G181" i="1"/>
  <c r="J181" i="1" s="1"/>
  <c r="D181" i="1"/>
  <c r="K180" i="1"/>
  <c r="J180" i="1"/>
  <c r="I180" i="1"/>
  <c r="F180" i="1"/>
  <c r="C180" i="1"/>
  <c r="K179" i="1"/>
  <c r="J179" i="1"/>
  <c r="F179" i="1"/>
  <c r="C179" i="1"/>
  <c r="H178" i="1"/>
  <c r="G178" i="1"/>
  <c r="J178" i="1" s="1"/>
  <c r="F178" i="1"/>
  <c r="E178" i="1"/>
  <c r="K178" i="1" s="1"/>
  <c r="D178" i="1"/>
  <c r="H177" i="1"/>
  <c r="G177" i="1"/>
  <c r="D177" i="1"/>
  <c r="H176" i="1"/>
  <c r="D176" i="1"/>
  <c r="L175" i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H175" i="1"/>
  <c r="D175" i="1"/>
  <c r="J174" i="1"/>
  <c r="K173" i="1"/>
  <c r="C173" i="1"/>
  <c r="H172" i="1"/>
  <c r="E172" i="1"/>
  <c r="K172" i="1" s="1"/>
  <c r="D172" i="1"/>
  <c r="K171" i="1"/>
  <c r="C171" i="1"/>
  <c r="J170" i="1"/>
  <c r="H169" i="1"/>
  <c r="D169" i="1"/>
  <c r="K168" i="1"/>
  <c r="J168" i="1"/>
  <c r="I168" i="1"/>
  <c r="F168" i="1"/>
  <c r="C168" i="1"/>
  <c r="K167" i="1"/>
  <c r="J167" i="1"/>
  <c r="F167" i="1"/>
  <c r="C167" i="1"/>
  <c r="H166" i="1"/>
  <c r="G166" i="1"/>
  <c r="J166" i="1" s="1"/>
  <c r="F166" i="1"/>
  <c r="E166" i="1"/>
  <c r="K166" i="1" s="1"/>
  <c r="D166" i="1"/>
  <c r="H165" i="1"/>
  <c r="D165" i="1"/>
  <c r="H164" i="1"/>
  <c r="E164" i="1"/>
  <c r="D164" i="1"/>
  <c r="L163" i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H163" i="1"/>
  <c r="D163" i="1"/>
  <c r="J162" i="1"/>
  <c r="K161" i="1"/>
  <c r="C161" i="1"/>
  <c r="H160" i="1"/>
  <c r="E160" i="1"/>
  <c r="K160" i="1" s="1"/>
  <c r="D160" i="1"/>
  <c r="K159" i="1"/>
  <c r="C159" i="1"/>
  <c r="K158" i="1"/>
  <c r="K157" i="1"/>
  <c r="H157" i="1"/>
  <c r="E157" i="1"/>
  <c r="D157" i="1"/>
  <c r="G153" i="1"/>
  <c r="K156" i="1"/>
  <c r="C156" i="1"/>
  <c r="E154" i="1"/>
  <c r="K154" i="1" s="1"/>
  <c r="C155" i="1"/>
  <c r="C154" i="1" s="1"/>
  <c r="H154" i="1"/>
  <c r="G154" i="1"/>
  <c r="J154" i="1" s="1"/>
  <c r="D154" i="1"/>
  <c r="H153" i="1"/>
  <c r="E153" i="1"/>
  <c r="C153" i="1" s="1"/>
  <c r="D153" i="1"/>
  <c r="H152" i="1"/>
  <c r="D152" i="1"/>
  <c r="L151" i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H151" i="1"/>
  <c r="D151" i="1"/>
  <c r="E141" i="1"/>
  <c r="E139" i="1" s="1"/>
  <c r="C150" i="1"/>
  <c r="K149" i="1"/>
  <c r="H148" i="1"/>
  <c r="E148" i="1"/>
  <c r="K148" i="1" s="1"/>
  <c r="D148" i="1"/>
  <c r="J147" i="1"/>
  <c r="K147" i="1"/>
  <c r="F147" i="1"/>
  <c r="C147" i="1"/>
  <c r="G145" i="1"/>
  <c r="E145" i="1"/>
  <c r="K144" i="1"/>
  <c r="J144" i="1"/>
  <c r="F144" i="1"/>
  <c r="C144" i="1"/>
  <c r="K143" i="1"/>
  <c r="J143" i="1"/>
  <c r="F143" i="1"/>
  <c r="I143" i="1" s="1"/>
  <c r="C143" i="1"/>
  <c r="H142" i="1"/>
  <c r="K142" i="1" s="1"/>
  <c r="G142" i="1"/>
  <c r="E142" i="1"/>
  <c r="D142" i="1"/>
  <c r="J142" i="1" s="1"/>
  <c r="C142" i="1"/>
  <c r="J141" i="1"/>
  <c r="H141" i="1"/>
  <c r="G141" i="1"/>
  <c r="F141" i="1"/>
  <c r="D141" i="1"/>
  <c r="L140" i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H140" i="1"/>
  <c r="E140" i="1"/>
  <c r="D140" i="1"/>
  <c r="L139" i="1"/>
  <c r="J137" i="1"/>
  <c r="K137" i="1"/>
  <c r="F137" i="1"/>
  <c r="E136" i="1"/>
  <c r="C137" i="1"/>
  <c r="H136" i="1"/>
  <c r="K136" i="1" s="1"/>
  <c r="G136" i="1"/>
  <c r="J135" i="1"/>
  <c r="K135" i="1"/>
  <c r="F135" i="1"/>
  <c r="C135" i="1"/>
  <c r="G133" i="1"/>
  <c r="E133" i="1"/>
  <c r="K132" i="1"/>
  <c r="J132" i="1"/>
  <c r="F132" i="1"/>
  <c r="C132" i="1"/>
  <c r="K131" i="1"/>
  <c r="J131" i="1"/>
  <c r="F131" i="1"/>
  <c r="I131" i="1" s="1"/>
  <c r="C131" i="1"/>
  <c r="H130" i="1"/>
  <c r="K130" i="1" s="1"/>
  <c r="G130" i="1"/>
  <c r="E130" i="1"/>
  <c r="D130" i="1"/>
  <c r="J130" i="1" s="1"/>
  <c r="C130" i="1"/>
  <c r="G129" i="1"/>
  <c r="E129" i="1"/>
  <c r="L128" i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H128" i="1"/>
  <c r="G128" i="1"/>
  <c r="E128" i="1"/>
  <c r="D128" i="1"/>
  <c r="L127" i="1"/>
  <c r="G127" i="1"/>
  <c r="E127" i="1"/>
  <c r="K126" i="1"/>
  <c r="F126" i="1"/>
  <c r="I126" i="1" s="1"/>
  <c r="C126" i="1"/>
  <c r="J125" i="1"/>
  <c r="K125" i="1"/>
  <c r="F125" i="1"/>
  <c r="C125" i="1"/>
  <c r="C124" i="1" s="1"/>
  <c r="J124" i="1"/>
  <c r="H124" i="1"/>
  <c r="K124" i="1" s="1"/>
  <c r="G124" i="1"/>
  <c r="E124" i="1"/>
  <c r="D124" i="1"/>
  <c r="K122" i="1"/>
  <c r="F122" i="1"/>
  <c r="I122" i="1" s="1"/>
  <c r="C122" i="1"/>
  <c r="G121" i="1"/>
  <c r="E121" i="1"/>
  <c r="K120" i="1"/>
  <c r="J120" i="1"/>
  <c r="F120" i="1"/>
  <c r="I120" i="1" s="1"/>
  <c r="C120" i="1"/>
  <c r="L119" i="1"/>
  <c r="L120" i="1" s="1"/>
  <c r="L121" i="1" s="1"/>
  <c r="L122" i="1" s="1"/>
  <c r="L123" i="1" s="1"/>
  <c r="L124" i="1" s="1"/>
  <c r="L125" i="1" s="1"/>
  <c r="L126" i="1" s="1"/>
  <c r="K119" i="1"/>
  <c r="J119" i="1"/>
  <c r="F119" i="1"/>
  <c r="I119" i="1" s="1"/>
  <c r="C119" i="1"/>
  <c r="H118" i="1"/>
  <c r="K118" i="1" s="1"/>
  <c r="G118" i="1"/>
  <c r="F118" i="1"/>
  <c r="I118" i="1" s="1"/>
  <c r="E118" i="1"/>
  <c r="D118" i="1"/>
  <c r="J118" i="1" s="1"/>
  <c r="C118" i="1"/>
  <c r="G117" i="1"/>
  <c r="E117" i="1"/>
  <c r="L116" i="1"/>
  <c r="L117" i="1" s="1"/>
  <c r="L118" i="1" s="1"/>
  <c r="J116" i="1"/>
  <c r="H116" i="1"/>
  <c r="K116" i="1" s="1"/>
  <c r="G116" i="1"/>
  <c r="F116" i="1"/>
  <c r="E116" i="1"/>
  <c r="D116" i="1"/>
  <c r="C116" i="1" s="1"/>
  <c r="L115" i="1"/>
  <c r="G115" i="1"/>
  <c r="E115" i="1"/>
  <c r="K113" i="1"/>
  <c r="F113" i="1"/>
  <c r="I113" i="1" s="1"/>
  <c r="C113" i="1"/>
  <c r="G112" i="1"/>
  <c r="E112" i="1"/>
  <c r="J111" i="1"/>
  <c r="K111" i="1"/>
  <c r="C111" i="1"/>
  <c r="F110" i="1"/>
  <c r="E109" i="1"/>
  <c r="C110" i="1"/>
  <c r="C109" i="1" s="1"/>
  <c r="G109" i="1"/>
  <c r="K108" i="1"/>
  <c r="J108" i="1"/>
  <c r="I108" i="1"/>
  <c r="F108" i="1"/>
  <c r="F106" i="1" s="1"/>
  <c r="I106" i="1" s="1"/>
  <c r="C108" i="1"/>
  <c r="K107" i="1"/>
  <c r="J107" i="1"/>
  <c r="F107" i="1"/>
  <c r="C107" i="1"/>
  <c r="C106" i="1" s="1"/>
  <c r="H106" i="1"/>
  <c r="G106" i="1"/>
  <c r="E106" i="1"/>
  <c r="D106" i="1"/>
  <c r="J106" i="1" s="1"/>
  <c r="G105" i="1"/>
  <c r="E105" i="1"/>
  <c r="L104" i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H104" i="1"/>
  <c r="K104" i="1" s="1"/>
  <c r="G104" i="1"/>
  <c r="J104" i="1" s="1"/>
  <c r="E104" i="1"/>
  <c r="E103" i="1" s="1"/>
  <c r="D104" i="1"/>
  <c r="C104" i="1" s="1"/>
  <c r="L103" i="1"/>
  <c r="J102" i="1"/>
  <c r="E93" i="1"/>
  <c r="C102" i="1"/>
  <c r="K101" i="1"/>
  <c r="G41" i="1"/>
  <c r="C101" i="1"/>
  <c r="H100" i="1"/>
  <c r="D100" i="1"/>
  <c r="K99" i="1"/>
  <c r="C99" i="1"/>
  <c r="J98" i="1"/>
  <c r="G97" i="1"/>
  <c r="K96" i="1"/>
  <c r="J96" i="1"/>
  <c r="I96" i="1"/>
  <c r="F96" i="1"/>
  <c r="C96" i="1"/>
  <c r="K95" i="1"/>
  <c r="J95" i="1"/>
  <c r="F95" i="1"/>
  <c r="C95" i="1"/>
  <c r="H94" i="1"/>
  <c r="G94" i="1"/>
  <c r="J94" i="1" s="1"/>
  <c r="F94" i="1"/>
  <c r="E94" i="1"/>
  <c r="K94" i="1" s="1"/>
  <c r="D94" i="1"/>
  <c r="K93" i="1"/>
  <c r="H93" i="1"/>
  <c r="G93" i="1"/>
  <c r="D93" i="1"/>
  <c r="C93" i="1"/>
  <c r="H92" i="1"/>
  <c r="D92" i="1"/>
  <c r="L91" i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H91" i="1"/>
  <c r="D91" i="1"/>
  <c r="J90" i="1"/>
  <c r="K89" i="1"/>
  <c r="C89" i="1"/>
  <c r="H88" i="1"/>
  <c r="E88" i="1"/>
  <c r="K88" i="1" s="1"/>
  <c r="D88" i="1"/>
  <c r="K87" i="1"/>
  <c r="C87" i="1"/>
  <c r="J86" i="1"/>
  <c r="H85" i="1"/>
  <c r="D85" i="1"/>
  <c r="K84" i="1"/>
  <c r="J84" i="1"/>
  <c r="I84" i="1"/>
  <c r="F84" i="1"/>
  <c r="C84" i="1"/>
  <c r="K83" i="1"/>
  <c r="J83" i="1"/>
  <c r="F83" i="1"/>
  <c r="C83" i="1"/>
  <c r="H82" i="1"/>
  <c r="G82" i="1"/>
  <c r="J82" i="1" s="1"/>
  <c r="F82" i="1"/>
  <c r="E82" i="1"/>
  <c r="K82" i="1" s="1"/>
  <c r="D82" i="1"/>
  <c r="H81" i="1"/>
  <c r="G81" i="1"/>
  <c r="D81" i="1"/>
  <c r="H80" i="1"/>
  <c r="E80" i="1"/>
  <c r="D80" i="1"/>
  <c r="L79" i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H79" i="1"/>
  <c r="D79" i="1"/>
  <c r="C77" i="1"/>
  <c r="H76" i="1"/>
  <c r="G76" i="1"/>
  <c r="J76" i="1" s="1"/>
  <c r="D76" i="1"/>
  <c r="K75" i="1"/>
  <c r="C75" i="1"/>
  <c r="H73" i="1"/>
  <c r="D73" i="1"/>
  <c r="K72" i="1"/>
  <c r="J72" i="1"/>
  <c r="I72" i="1"/>
  <c r="F72" i="1"/>
  <c r="C72" i="1"/>
  <c r="K71" i="1"/>
  <c r="J71" i="1"/>
  <c r="I71" i="1"/>
  <c r="F71" i="1"/>
  <c r="C71" i="1"/>
  <c r="K70" i="1"/>
  <c r="I70" i="1"/>
  <c r="H70" i="1"/>
  <c r="G70" i="1"/>
  <c r="J70" i="1" s="1"/>
  <c r="F70" i="1"/>
  <c r="E70" i="1"/>
  <c r="D70" i="1"/>
  <c r="C70" i="1"/>
  <c r="H69" i="1"/>
  <c r="D69" i="1"/>
  <c r="L68" i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H68" i="1"/>
  <c r="H67" i="1" s="1"/>
  <c r="G68" i="1"/>
  <c r="D68" i="1"/>
  <c r="D67" i="1" s="1"/>
  <c r="L67" i="1"/>
  <c r="H57" i="1"/>
  <c r="D57" i="1"/>
  <c r="C66" i="1"/>
  <c r="J65" i="1"/>
  <c r="F65" i="1"/>
  <c r="G64" i="1"/>
  <c r="D64" i="1"/>
  <c r="J63" i="1"/>
  <c r="F63" i="1"/>
  <c r="H61" i="1"/>
  <c r="D61" i="1"/>
  <c r="C62" i="1"/>
  <c r="E61" i="1"/>
  <c r="K60" i="1"/>
  <c r="J60" i="1"/>
  <c r="F60" i="1"/>
  <c r="C60" i="1"/>
  <c r="C58" i="1" s="1"/>
  <c r="K59" i="1"/>
  <c r="J59" i="1"/>
  <c r="I59" i="1"/>
  <c r="F59" i="1"/>
  <c r="C59" i="1"/>
  <c r="H58" i="1"/>
  <c r="K58" i="1" s="1"/>
  <c r="G58" i="1"/>
  <c r="E58" i="1"/>
  <c r="D58" i="1"/>
  <c r="E57" i="1"/>
  <c r="L56" i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H56" i="1"/>
  <c r="G56" i="1"/>
  <c r="D56" i="1"/>
  <c r="L55" i="1"/>
  <c r="K54" i="1"/>
  <c r="H45" i="1"/>
  <c r="D45" i="1"/>
  <c r="J53" i="1"/>
  <c r="F53" i="1"/>
  <c r="H52" i="1"/>
  <c r="J51" i="1"/>
  <c r="F51" i="1"/>
  <c r="E45" i="1"/>
  <c r="K50" i="1"/>
  <c r="H49" i="1"/>
  <c r="D49" i="1"/>
  <c r="E49" i="1"/>
  <c r="K48" i="1"/>
  <c r="J48" i="1"/>
  <c r="F48" i="1"/>
  <c r="C48" i="1"/>
  <c r="K47" i="1"/>
  <c r="J47" i="1"/>
  <c r="I47" i="1"/>
  <c r="F47" i="1"/>
  <c r="C47" i="1"/>
  <c r="L46" i="1"/>
  <c r="L47" i="1" s="1"/>
  <c r="L48" i="1" s="1"/>
  <c r="L49" i="1" s="1"/>
  <c r="L50" i="1" s="1"/>
  <c r="L51" i="1" s="1"/>
  <c r="L52" i="1" s="1"/>
  <c r="L53" i="1" s="1"/>
  <c r="L54" i="1" s="1"/>
  <c r="K46" i="1"/>
  <c r="H46" i="1"/>
  <c r="G46" i="1"/>
  <c r="J46" i="1" s="1"/>
  <c r="E46" i="1"/>
  <c r="D46" i="1"/>
  <c r="C46" i="1"/>
  <c r="L44" i="1"/>
  <c r="L45" i="1" s="1"/>
  <c r="H44" i="1"/>
  <c r="H43" i="1" s="1"/>
  <c r="G44" i="1"/>
  <c r="L43" i="1"/>
  <c r="H42" i="1"/>
  <c r="J41" i="1"/>
  <c r="H41" i="1"/>
  <c r="F41" i="1"/>
  <c r="E41" i="1"/>
  <c r="D41" i="1"/>
  <c r="H40" i="1"/>
  <c r="H39" i="1"/>
  <c r="E39" i="1"/>
  <c r="H38" i="1"/>
  <c r="G38" i="1"/>
  <c r="K36" i="1"/>
  <c r="H36" i="1"/>
  <c r="G36" i="1"/>
  <c r="E36" i="1"/>
  <c r="D36" i="1"/>
  <c r="J35" i="1"/>
  <c r="H35" i="1"/>
  <c r="G35" i="1"/>
  <c r="F35" i="1"/>
  <c r="E35" i="1"/>
  <c r="D35" i="1"/>
  <c r="H34" i="1"/>
  <c r="G34" i="1"/>
  <c r="L32" i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31" i="1"/>
  <c r="C30" i="1"/>
  <c r="F29" i="1"/>
  <c r="K29" i="1"/>
  <c r="C29" i="1"/>
  <c r="E28" i="1"/>
  <c r="K27" i="1"/>
  <c r="H25" i="1"/>
  <c r="C27" i="1"/>
  <c r="F26" i="1"/>
  <c r="K26" i="1"/>
  <c r="C26" i="1"/>
  <c r="I26" i="1" s="1"/>
  <c r="E25" i="1"/>
  <c r="K24" i="1"/>
  <c r="C24" i="1"/>
  <c r="K23" i="1"/>
  <c r="F23" i="1"/>
  <c r="D11" i="1"/>
  <c r="E22" i="1"/>
  <c r="H21" i="1"/>
  <c r="H19" i="1" s="1"/>
  <c r="E21" i="1"/>
  <c r="H20" i="1"/>
  <c r="G20" i="1"/>
  <c r="F20" i="1"/>
  <c r="E20" i="1"/>
  <c r="L19" i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H17" i="1"/>
  <c r="G17" i="1"/>
  <c r="D17" i="1"/>
  <c r="H15" i="1"/>
  <c r="E12" i="1"/>
  <c r="H11" i="1"/>
  <c r="G11" i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C11" i="1" l="1"/>
  <c r="C28" i="1"/>
  <c r="I29" i="1"/>
  <c r="K42" i="1"/>
  <c r="I65" i="1"/>
  <c r="I51" i="1"/>
  <c r="K52" i="1"/>
  <c r="J17" i="1"/>
  <c r="F17" i="1"/>
  <c r="J23" i="1"/>
  <c r="H28" i="1"/>
  <c r="K28" i="1" s="1"/>
  <c r="H18" i="1"/>
  <c r="J34" i="1"/>
  <c r="J38" i="1"/>
  <c r="F38" i="1"/>
  <c r="G14" i="1"/>
  <c r="E15" i="1"/>
  <c r="K15" i="1" s="1"/>
  <c r="K39" i="1"/>
  <c r="J62" i="1"/>
  <c r="F62" i="1"/>
  <c r="G61" i="1"/>
  <c r="J61" i="1" s="1"/>
  <c r="K57" i="1"/>
  <c r="D21" i="1"/>
  <c r="C21" i="1" s="1"/>
  <c r="J24" i="1"/>
  <c r="F24" i="1"/>
  <c r="G22" i="1"/>
  <c r="J22" i="1" s="1"/>
  <c r="G12" i="1"/>
  <c r="K30" i="1"/>
  <c r="H37" i="1"/>
  <c r="H14" i="1"/>
  <c r="H55" i="1"/>
  <c r="F58" i="1"/>
  <c r="I58" i="1" s="1"/>
  <c r="I60" i="1"/>
  <c r="K61" i="1"/>
  <c r="J64" i="1"/>
  <c r="C57" i="1"/>
  <c r="K66" i="1"/>
  <c r="J81" i="1"/>
  <c r="F81" i="1"/>
  <c r="J87" i="1"/>
  <c r="F87" i="1"/>
  <c r="I87" i="1" s="1"/>
  <c r="E97" i="1"/>
  <c r="E92" i="1"/>
  <c r="I110" i="1"/>
  <c r="C123" i="1"/>
  <c r="C121" i="1" s="1"/>
  <c r="J123" i="1"/>
  <c r="D117" i="1"/>
  <c r="D39" i="1"/>
  <c r="C39" i="1" s="1"/>
  <c r="F142" i="1"/>
  <c r="I142" i="1" s="1"/>
  <c r="I144" i="1"/>
  <c r="J11" i="1"/>
  <c r="F11" i="1"/>
  <c r="G10" i="1"/>
  <c r="K20" i="1"/>
  <c r="E19" i="1"/>
  <c r="K19" i="1" s="1"/>
  <c r="H22" i="1"/>
  <c r="K22" i="1" s="1"/>
  <c r="H12" i="1"/>
  <c r="D25" i="1"/>
  <c r="D14" i="1"/>
  <c r="J26" i="1"/>
  <c r="J27" i="1"/>
  <c r="F27" i="1"/>
  <c r="G25" i="1"/>
  <c r="J25" i="1" s="1"/>
  <c r="G32" i="1"/>
  <c r="F34" i="1"/>
  <c r="J36" i="1"/>
  <c r="F36" i="1"/>
  <c r="D42" i="1"/>
  <c r="F44" i="1"/>
  <c r="J50" i="1"/>
  <c r="F50" i="1"/>
  <c r="G49" i="1"/>
  <c r="J49" i="1" s="1"/>
  <c r="D52" i="1"/>
  <c r="C54" i="1"/>
  <c r="K45" i="1"/>
  <c r="K62" i="1"/>
  <c r="H64" i="1"/>
  <c r="K64" i="1" s="1"/>
  <c r="K65" i="1"/>
  <c r="C65" i="1"/>
  <c r="C64" i="1" s="1"/>
  <c r="E64" i="1"/>
  <c r="E56" i="1"/>
  <c r="E55" i="1" s="1"/>
  <c r="J68" i="1"/>
  <c r="F68" i="1"/>
  <c r="G67" i="1"/>
  <c r="J67" i="1" s="1"/>
  <c r="J75" i="1"/>
  <c r="F75" i="1"/>
  <c r="I75" i="1" s="1"/>
  <c r="G69" i="1"/>
  <c r="G39" i="1"/>
  <c r="K80" i="1"/>
  <c r="C80" i="1"/>
  <c r="K86" i="1"/>
  <c r="C86" i="1"/>
  <c r="C85" i="1" s="1"/>
  <c r="E85" i="1"/>
  <c r="K85" i="1" s="1"/>
  <c r="D22" i="1"/>
  <c r="D20" i="1"/>
  <c r="D33" i="1"/>
  <c r="K41" i="1"/>
  <c r="C41" i="1"/>
  <c r="E40" i="1"/>
  <c r="K40" i="1" s="1"/>
  <c r="E17" i="1"/>
  <c r="E16" i="1" s="1"/>
  <c r="K53" i="1"/>
  <c r="C53" i="1"/>
  <c r="E52" i="1"/>
  <c r="E44" i="1"/>
  <c r="J56" i="1"/>
  <c r="F56" i="1"/>
  <c r="G55" i="1"/>
  <c r="J55" i="1" s="1"/>
  <c r="K78" i="1"/>
  <c r="C78" i="1"/>
  <c r="C76" i="1" s="1"/>
  <c r="E42" i="1"/>
  <c r="E18" i="1" s="1"/>
  <c r="H16" i="1"/>
  <c r="K21" i="1"/>
  <c r="C25" i="1"/>
  <c r="K35" i="1"/>
  <c r="C35" i="1"/>
  <c r="E34" i="1"/>
  <c r="K34" i="1" s="1"/>
  <c r="E11" i="1"/>
  <c r="D44" i="1"/>
  <c r="F52" i="1"/>
  <c r="J54" i="1"/>
  <c r="F54" i="1"/>
  <c r="G45" i="1"/>
  <c r="C61" i="1"/>
  <c r="K63" i="1"/>
  <c r="C63" i="1"/>
  <c r="I63" i="1" s="1"/>
  <c r="H10" i="1"/>
  <c r="H8" i="1"/>
  <c r="G21" i="1"/>
  <c r="C23" i="1"/>
  <c r="D12" i="1"/>
  <c r="K25" i="1"/>
  <c r="D28" i="1"/>
  <c r="J29" i="1"/>
  <c r="J30" i="1"/>
  <c r="F30" i="1"/>
  <c r="G28" i="1"/>
  <c r="J28" i="1" s="1"/>
  <c r="G18" i="1"/>
  <c r="H32" i="1"/>
  <c r="D34" i="1"/>
  <c r="C36" i="1"/>
  <c r="H33" i="1"/>
  <c r="D38" i="1"/>
  <c r="I41" i="1"/>
  <c r="G42" i="1"/>
  <c r="F46" i="1"/>
  <c r="I46" i="1" s="1"/>
  <c r="I48" i="1"/>
  <c r="C50" i="1"/>
  <c r="C49" i="1" s="1"/>
  <c r="K49" i="1"/>
  <c r="K51" i="1"/>
  <c r="C51" i="1"/>
  <c r="G52" i="1"/>
  <c r="J52" i="1" s="1"/>
  <c r="C45" i="1"/>
  <c r="D55" i="1"/>
  <c r="J58" i="1"/>
  <c r="F64" i="1"/>
  <c r="I64" i="1" s="1"/>
  <c r="J66" i="1"/>
  <c r="F66" i="1"/>
  <c r="I66" i="1" s="1"/>
  <c r="G57" i="1"/>
  <c r="E69" i="1"/>
  <c r="C74" i="1"/>
  <c r="C73" i="1" s="1"/>
  <c r="E73" i="1"/>
  <c r="K73" i="1" s="1"/>
  <c r="E68" i="1"/>
  <c r="E38" i="1"/>
  <c r="K74" i="1"/>
  <c r="E76" i="1"/>
  <c r="K76" i="1" s="1"/>
  <c r="G85" i="1"/>
  <c r="J85" i="1" s="1"/>
  <c r="K100" i="1"/>
  <c r="I116" i="1"/>
  <c r="C140" i="1"/>
  <c r="C139" i="1" s="1"/>
  <c r="D139" i="1"/>
  <c r="C141" i="1"/>
  <c r="F105" i="1"/>
  <c r="I107" i="1"/>
  <c r="J74" i="1"/>
  <c r="F74" i="1"/>
  <c r="K77" i="1"/>
  <c r="J78" i="1"/>
  <c r="F78" i="1"/>
  <c r="I78" i="1" s="1"/>
  <c r="I83" i="1"/>
  <c r="C82" i="1"/>
  <c r="I82" i="1" s="1"/>
  <c r="J89" i="1"/>
  <c r="F89" i="1"/>
  <c r="G88" i="1"/>
  <c r="J88" i="1" s="1"/>
  <c r="G80" i="1"/>
  <c r="K90" i="1"/>
  <c r="C90" i="1"/>
  <c r="E81" i="1"/>
  <c r="J93" i="1"/>
  <c r="F93" i="1"/>
  <c r="I93" i="1" s="1"/>
  <c r="K98" i="1"/>
  <c r="C100" i="1"/>
  <c r="G103" i="1"/>
  <c r="K106" i="1"/>
  <c r="K114" i="1"/>
  <c r="F114" i="1"/>
  <c r="H112" i="1"/>
  <c r="K112" i="1" s="1"/>
  <c r="H105" i="1"/>
  <c r="K105" i="1" s="1"/>
  <c r="K164" i="1"/>
  <c r="C164" i="1"/>
  <c r="J171" i="1"/>
  <c r="F171" i="1"/>
  <c r="I171" i="1" s="1"/>
  <c r="G169" i="1"/>
  <c r="J169" i="1" s="1"/>
  <c r="G165" i="1"/>
  <c r="K200" i="1"/>
  <c r="F200" i="1"/>
  <c r="H199" i="1"/>
  <c r="K199" i="1" s="1"/>
  <c r="J101" i="1"/>
  <c r="F101" i="1"/>
  <c r="G100" i="1"/>
  <c r="J100" i="1" s="1"/>
  <c r="G92" i="1"/>
  <c r="G73" i="1"/>
  <c r="J73" i="1" s="1"/>
  <c r="J77" i="1"/>
  <c r="F77" i="1"/>
  <c r="C88" i="1"/>
  <c r="I95" i="1"/>
  <c r="C94" i="1"/>
  <c r="I94" i="1" s="1"/>
  <c r="C98" i="1"/>
  <c r="C97" i="1" s="1"/>
  <c r="J99" i="1"/>
  <c r="F99" i="1"/>
  <c r="I99" i="1" s="1"/>
  <c r="E100" i="1"/>
  <c r="K102" i="1"/>
  <c r="C114" i="1"/>
  <c r="J114" i="1"/>
  <c r="D105" i="1"/>
  <c r="C105" i="1" s="1"/>
  <c r="C103" i="1" s="1"/>
  <c r="K123" i="1"/>
  <c r="F123" i="1"/>
  <c r="H121" i="1"/>
  <c r="K121" i="1" s="1"/>
  <c r="H117" i="1"/>
  <c r="I125" i="1"/>
  <c r="F124" i="1"/>
  <c r="I124" i="1" s="1"/>
  <c r="I137" i="1"/>
  <c r="F136" i="1"/>
  <c r="C138" i="1"/>
  <c r="J138" i="1"/>
  <c r="D129" i="1"/>
  <c r="D136" i="1"/>
  <c r="J136" i="1" s="1"/>
  <c r="J149" i="1"/>
  <c r="F149" i="1"/>
  <c r="G140" i="1"/>
  <c r="G148" i="1"/>
  <c r="J148" i="1" s="1"/>
  <c r="F86" i="1"/>
  <c r="F90" i="1"/>
  <c r="I90" i="1" s="1"/>
  <c r="D97" i="1"/>
  <c r="J97" i="1" s="1"/>
  <c r="H97" i="1"/>
  <c r="K97" i="1" s="1"/>
  <c r="F98" i="1"/>
  <c r="F102" i="1"/>
  <c r="I102" i="1" s="1"/>
  <c r="H103" i="1"/>
  <c r="K103" i="1" s="1"/>
  <c r="F104" i="1"/>
  <c r="D109" i="1"/>
  <c r="J109" i="1" s="1"/>
  <c r="H109" i="1"/>
  <c r="K109" i="1" s="1"/>
  <c r="J110" i="1"/>
  <c r="F111" i="1"/>
  <c r="I111" i="1" s="1"/>
  <c r="C112" i="1"/>
  <c r="I141" i="1"/>
  <c r="K153" i="1"/>
  <c r="J153" i="1"/>
  <c r="F153" i="1"/>
  <c r="I153" i="1" s="1"/>
  <c r="D112" i="1"/>
  <c r="J112" i="1" s="1"/>
  <c r="J113" i="1"/>
  <c r="D121" i="1"/>
  <c r="J121" i="1" s="1"/>
  <c r="J122" i="1"/>
  <c r="J126" i="1"/>
  <c r="K128" i="1"/>
  <c r="F128" i="1"/>
  <c r="K134" i="1"/>
  <c r="F134" i="1"/>
  <c r="H133" i="1"/>
  <c r="K133" i="1" s="1"/>
  <c r="I135" i="1"/>
  <c r="C136" i="1"/>
  <c r="K140" i="1"/>
  <c r="H139" i="1"/>
  <c r="K139" i="1" s="1"/>
  <c r="K146" i="1"/>
  <c r="F146" i="1"/>
  <c r="H145" i="1"/>
  <c r="K145" i="1" s="1"/>
  <c r="I147" i="1"/>
  <c r="J158" i="1"/>
  <c r="F158" i="1"/>
  <c r="G152" i="1"/>
  <c r="G157" i="1"/>
  <c r="J157" i="1" s="1"/>
  <c r="J197" i="1"/>
  <c r="F197" i="1"/>
  <c r="G196" i="1"/>
  <c r="J196" i="1" s="1"/>
  <c r="G188" i="1"/>
  <c r="K198" i="1"/>
  <c r="C198" i="1"/>
  <c r="C196" i="1" s="1"/>
  <c r="E189" i="1"/>
  <c r="E196" i="1"/>
  <c r="K196" i="1" s="1"/>
  <c r="F208" i="1"/>
  <c r="I209" i="1"/>
  <c r="K110" i="1"/>
  <c r="C128" i="1"/>
  <c r="J128" i="1"/>
  <c r="F130" i="1"/>
  <c r="I130" i="1" s="1"/>
  <c r="I132" i="1"/>
  <c r="C134" i="1"/>
  <c r="C133" i="1" s="1"/>
  <c r="J134" i="1"/>
  <c r="D133" i="1"/>
  <c r="J133" i="1" s="1"/>
  <c r="K138" i="1"/>
  <c r="F138" i="1"/>
  <c r="I138" i="1" s="1"/>
  <c r="H129" i="1"/>
  <c r="K141" i="1"/>
  <c r="C146" i="1"/>
  <c r="C145" i="1" s="1"/>
  <c r="J146" i="1"/>
  <c r="D145" i="1"/>
  <c r="J145" i="1" s="1"/>
  <c r="K176" i="1"/>
  <c r="C176" i="1"/>
  <c r="C184" i="1"/>
  <c r="I191" i="1"/>
  <c r="C190" i="1"/>
  <c r="I190" i="1" s="1"/>
  <c r="C149" i="1"/>
  <c r="C148" i="1" s="1"/>
  <c r="E152" i="1"/>
  <c r="C158" i="1"/>
  <c r="C157" i="1" s="1"/>
  <c r="J161" i="1"/>
  <c r="F161" i="1"/>
  <c r="G160" i="1"/>
  <c r="J160" i="1" s="1"/>
  <c r="K162" i="1"/>
  <c r="C162" i="1"/>
  <c r="K170" i="1"/>
  <c r="C170" i="1"/>
  <c r="C169" i="1" s="1"/>
  <c r="E169" i="1"/>
  <c r="K169" i="1" s="1"/>
  <c r="J183" i="1"/>
  <c r="F183" i="1"/>
  <c r="I183" i="1" s="1"/>
  <c r="C200" i="1"/>
  <c r="C199" i="1" s="1"/>
  <c r="J200" i="1"/>
  <c r="D199" i="1"/>
  <c r="K150" i="1"/>
  <c r="K155" i="1"/>
  <c r="J156" i="1"/>
  <c r="F156" i="1"/>
  <c r="I156" i="1" s="1"/>
  <c r="C160" i="1"/>
  <c r="I167" i="1"/>
  <c r="C166" i="1"/>
  <c r="I166" i="1" s="1"/>
  <c r="J173" i="1"/>
  <c r="F173" i="1"/>
  <c r="G172" i="1"/>
  <c r="J172" i="1" s="1"/>
  <c r="G164" i="1"/>
  <c r="K174" i="1"/>
  <c r="C174" i="1"/>
  <c r="C172" i="1" s="1"/>
  <c r="E165" i="1"/>
  <c r="J177" i="1"/>
  <c r="F177" i="1"/>
  <c r="K182" i="1"/>
  <c r="C182" i="1"/>
  <c r="C181" i="1" s="1"/>
  <c r="E181" i="1"/>
  <c r="K181" i="1" s="1"/>
  <c r="K188" i="1"/>
  <c r="C188" i="1"/>
  <c r="E187" i="1"/>
  <c r="K187" i="1" s="1"/>
  <c r="J195" i="1"/>
  <c r="F195" i="1"/>
  <c r="I195" i="1" s="1"/>
  <c r="J199" i="1"/>
  <c r="J205" i="1"/>
  <c r="F205" i="1"/>
  <c r="J150" i="1"/>
  <c r="F150" i="1"/>
  <c r="I150" i="1" s="1"/>
  <c r="J155" i="1"/>
  <c r="F155" i="1"/>
  <c r="J159" i="1"/>
  <c r="F159" i="1"/>
  <c r="I159" i="1" s="1"/>
  <c r="I179" i="1"/>
  <c r="C178" i="1"/>
  <c r="I178" i="1" s="1"/>
  <c r="J185" i="1"/>
  <c r="F185" i="1"/>
  <c r="G184" i="1"/>
  <c r="J184" i="1" s="1"/>
  <c r="G176" i="1"/>
  <c r="K186" i="1"/>
  <c r="C186" i="1"/>
  <c r="E177" i="1"/>
  <c r="G189" i="1"/>
  <c r="G193" i="1"/>
  <c r="J193" i="1" s="1"/>
  <c r="K194" i="1"/>
  <c r="C194" i="1"/>
  <c r="C193" i="1" s="1"/>
  <c r="E193" i="1"/>
  <c r="K193" i="1" s="1"/>
  <c r="J202" i="1"/>
  <c r="I204" i="1"/>
  <c r="C202" i="1"/>
  <c r="F162" i="1"/>
  <c r="I162" i="1" s="1"/>
  <c r="F170" i="1"/>
  <c r="F174" i="1"/>
  <c r="F182" i="1"/>
  <c r="F186" i="1"/>
  <c r="I186" i="1" s="1"/>
  <c r="F194" i="1"/>
  <c r="F198" i="1"/>
  <c r="C210" i="1"/>
  <c r="I210" i="1" s="1"/>
  <c r="C206" i="1"/>
  <c r="C205" i="1" s="1"/>
  <c r="K165" i="1" l="1"/>
  <c r="C165" i="1"/>
  <c r="I146" i="1"/>
  <c r="F145" i="1"/>
  <c r="I145" i="1" s="1"/>
  <c r="C163" i="1"/>
  <c r="E14" i="1"/>
  <c r="E13" i="1" s="1"/>
  <c r="E37" i="1"/>
  <c r="K37" i="1" s="1"/>
  <c r="F18" i="1"/>
  <c r="H7" i="1"/>
  <c r="E43" i="1"/>
  <c r="K43" i="1" s="1"/>
  <c r="K44" i="1"/>
  <c r="F12" i="1"/>
  <c r="J12" i="1"/>
  <c r="I202" i="1"/>
  <c r="C208" i="1"/>
  <c r="K129" i="1"/>
  <c r="F129" i="1"/>
  <c r="H127" i="1"/>
  <c r="K127" i="1" s="1"/>
  <c r="D103" i="1"/>
  <c r="J103" i="1" s="1"/>
  <c r="J80" i="1"/>
  <c r="F80" i="1"/>
  <c r="G79" i="1"/>
  <c r="J79" i="1" s="1"/>
  <c r="J176" i="1"/>
  <c r="F176" i="1"/>
  <c r="G175" i="1"/>
  <c r="J175" i="1" s="1"/>
  <c r="F157" i="1"/>
  <c r="I157" i="1" s="1"/>
  <c r="I158" i="1"/>
  <c r="K117" i="1"/>
  <c r="F117" i="1"/>
  <c r="H115" i="1"/>
  <c r="K115" i="1" s="1"/>
  <c r="C69" i="1"/>
  <c r="K69" i="1"/>
  <c r="C22" i="1"/>
  <c r="I23" i="1"/>
  <c r="C42" i="1"/>
  <c r="D40" i="1"/>
  <c r="C14" i="1"/>
  <c r="K14" i="1"/>
  <c r="H13" i="1"/>
  <c r="K13" i="1" s="1"/>
  <c r="K177" i="1"/>
  <c r="C177" i="1"/>
  <c r="F154" i="1"/>
  <c r="I154" i="1" s="1"/>
  <c r="I155" i="1"/>
  <c r="C152" i="1"/>
  <c r="C151" i="1" s="1"/>
  <c r="K152" i="1"/>
  <c r="E151" i="1"/>
  <c r="K151" i="1" s="1"/>
  <c r="C129" i="1"/>
  <c r="C127" i="1" s="1"/>
  <c r="J129" i="1"/>
  <c r="D127" i="1"/>
  <c r="J127" i="1" s="1"/>
  <c r="I101" i="1"/>
  <c r="F100" i="1"/>
  <c r="I100" i="1" s="1"/>
  <c r="I114" i="1"/>
  <c r="F112" i="1"/>
  <c r="I112" i="1" s="1"/>
  <c r="I105" i="1"/>
  <c r="E67" i="1"/>
  <c r="K67" i="1" s="1"/>
  <c r="K68" i="1"/>
  <c r="C68" i="1"/>
  <c r="C67" i="1" s="1"/>
  <c r="J21" i="1"/>
  <c r="F21" i="1"/>
  <c r="G19" i="1"/>
  <c r="F45" i="1"/>
  <c r="I45" i="1" s="1"/>
  <c r="J45" i="1"/>
  <c r="K16" i="1"/>
  <c r="F39" i="1"/>
  <c r="I39" i="1" s="1"/>
  <c r="G15" i="1"/>
  <c r="J39" i="1"/>
  <c r="G43" i="1"/>
  <c r="J43" i="1" s="1"/>
  <c r="I11" i="1"/>
  <c r="F10" i="1"/>
  <c r="I62" i="1"/>
  <c r="F61" i="1"/>
  <c r="I61" i="1" s="1"/>
  <c r="I198" i="1"/>
  <c r="I161" i="1"/>
  <c r="F160" i="1"/>
  <c r="I160" i="1" s="1"/>
  <c r="E175" i="1"/>
  <c r="K175" i="1" s="1"/>
  <c r="J188" i="1"/>
  <c r="F188" i="1"/>
  <c r="G187" i="1"/>
  <c r="J187" i="1" s="1"/>
  <c r="F148" i="1"/>
  <c r="I148" i="1" s="1"/>
  <c r="I149" i="1"/>
  <c r="I123" i="1"/>
  <c r="F121" i="1"/>
  <c r="I121" i="1" s="1"/>
  <c r="K81" i="1"/>
  <c r="C81" i="1"/>
  <c r="F73" i="1"/>
  <c r="I73" i="1" s="1"/>
  <c r="I74" i="1"/>
  <c r="J105" i="1"/>
  <c r="J57" i="1"/>
  <c r="F57" i="1"/>
  <c r="I57" i="1" s="1"/>
  <c r="I30" i="1"/>
  <c r="F28" i="1"/>
  <c r="I28" i="1" s="1"/>
  <c r="I54" i="1"/>
  <c r="E8" i="1"/>
  <c r="K8" i="1" s="1"/>
  <c r="K11" i="1"/>
  <c r="E10" i="1"/>
  <c r="F55" i="1"/>
  <c r="I55" i="1" s="1"/>
  <c r="C52" i="1"/>
  <c r="I53" i="1"/>
  <c r="C40" i="1"/>
  <c r="E79" i="1"/>
  <c r="K79" i="1" s="1"/>
  <c r="J69" i="1"/>
  <c r="F69" i="1"/>
  <c r="I69" i="1" s="1"/>
  <c r="I68" i="1"/>
  <c r="F67" i="1"/>
  <c r="I67" i="1" s="1"/>
  <c r="K56" i="1"/>
  <c r="F43" i="1"/>
  <c r="G33" i="1"/>
  <c r="E33" i="1"/>
  <c r="K33" i="1" s="1"/>
  <c r="K12" i="1"/>
  <c r="H9" i="1"/>
  <c r="E9" i="1"/>
  <c r="C117" i="1"/>
  <c r="C115" i="1" s="1"/>
  <c r="D115" i="1"/>
  <c r="J115" i="1" s="1"/>
  <c r="J117" i="1"/>
  <c r="K92" i="1"/>
  <c r="C92" i="1"/>
  <c r="C91" i="1" s="1"/>
  <c r="E91" i="1"/>
  <c r="K91" i="1" s="1"/>
  <c r="I81" i="1"/>
  <c r="K55" i="1"/>
  <c r="I24" i="1"/>
  <c r="F22" i="1"/>
  <c r="G37" i="1"/>
  <c r="K18" i="1"/>
  <c r="F16" i="1"/>
  <c r="C17" i="1"/>
  <c r="D8" i="1"/>
  <c r="J189" i="1"/>
  <c r="F189" i="1"/>
  <c r="I197" i="1"/>
  <c r="F196" i="1"/>
  <c r="I196" i="1" s="1"/>
  <c r="I136" i="1"/>
  <c r="F76" i="1"/>
  <c r="I76" i="1" s="1"/>
  <c r="I77" i="1"/>
  <c r="I52" i="1"/>
  <c r="C33" i="1"/>
  <c r="C56" i="1"/>
  <c r="C55" i="1" s="1"/>
  <c r="F181" i="1"/>
  <c r="I181" i="1" s="1"/>
  <c r="I182" i="1"/>
  <c r="I173" i="1"/>
  <c r="F172" i="1"/>
  <c r="I172" i="1" s="1"/>
  <c r="I128" i="1"/>
  <c r="F127" i="1"/>
  <c r="J140" i="1"/>
  <c r="F140" i="1"/>
  <c r="G139" i="1"/>
  <c r="J139" i="1" s="1"/>
  <c r="F199" i="1"/>
  <c r="I199" i="1" s="1"/>
  <c r="I200" i="1"/>
  <c r="J42" i="1"/>
  <c r="F42" i="1"/>
  <c r="G40" i="1"/>
  <c r="J40" i="1" s="1"/>
  <c r="K10" i="1"/>
  <c r="D43" i="1"/>
  <c r="C44" i="1"/>
  <c r="C43" i="1" s="1"/>
  <c r="I35" i="1"/>
  <c r="C34" i="1"/>
  <c r="I34" i="1" s="1"/>
  <c r="C20" i="1"/>
  <c r="J20" i="1"/>
  <c r="D19" i="1"/>
  <c r="K38" i="1"/>
  <c r="I27" i="1"/>
  <c r="F25" i="1"/>
  <c r="I25" i="1" s="1"/>
  <c r="D15" i="1"/>
  <c r="C15" i="1" s="1"/>
  <c r="J14" i="1"/>
  <c r="F14" i="1"/>
  <c r="G13" i="1"/>
  <c r="G16" i="1"/>
  <c r="I174" i="1"/>
  <c r="I185" i="1"/>
  <c r="F184" i="1"/>
  <c r="I184" i="1" s="1"/>
  <c r="I206" i="1"/>
  <c r="I177" i="1"/>
  <c r="F193" i="1"/>
  <c r="I193" i="1" s="1"/>
  <c r="I194" i="1"/>
  <c r="F169" i="1"/>
  <c r="I169" i="1" s="1"/>
  <c r="I170" i="1"/>
  <c r="I205" i="1"/>
  <c r="J164" i="1"/>
  <c r="F164" i="1"/>
  <c r="G163" i="1"/>
  <c r="J163" i="1" s="1"/>
  <c r="C175" i="1"/>
  <c r="K189" i="1"/>
  <c r="C189" i="1"/>
  <c r="C187" i="1" s="1"/>
  <c r="J152" i="1"/>
  <c r="F152" i="1"/>
  <c r="G151" i="1"/>
  <c r="J151" i="1" s="1"/>
  <c r="I134" i="1"/>
  <c r="F133" i="1"/>
  <c r="I133" i="1" s="1"/>
  <c r="F103" i="1"/>
  <c r="I103" i="1" s="1"/>
  <c r="I104" i="1"/>
  <c r="F97" i="1"/>
  <c r="I97" i="1" s="1"/>
  <c r="I98" i="1"/>
  <c r="F85" i="1"/>
  <c r="I85" i="1" s="1"/>
  <c r="I86" i="1"/>
  <c r="F109" i="1"/>
  <c r="I109" i="1" s="1"/>
  <c r="J92" i="1"/>
  <c r="F92" i="1"/>
  <c r="G91" i="1"/>
  <c r="J91" i="1" s="1"/>
  <c r="J165" i="1"/>
  <c r="F165" i="1"/>
  <c r="I165" i="1" s="1"/>
  <c r="E163" i="1"/>
  <c r="K163" i="1" s="1"/>
  <c r="I89" i="1"/>
  <c r="F88" i="1"/>
  <c r="I88" i="1" s="1"/>
  <c r="D37" i="1"/>
  <c r="C38" i="1"/>
  <c r="C37" i="1" s="1"/>
  <c r="D32" i="1"/>
  <c r="J32" i="1" s="1"/>
  <c r="H31" i="1"/>
  <c r="K32" i="1"/>
  <c r="C12" i="1"/>
  <c r="C10" i="1" s="1"/>
  <c r="N202" i="1" s="1"/>
  <c r="D9" i="1"/>
  <c r="C9" i="1" s="1"/>
  <c r="E32" i="1"/>
  <c r="E31" i="1" s="1"/>
  <c r="C79" i="1"/>
  <c r="I50" i="1"/>
  <c r="F49" i="1"/>
  <c r="I49" i="1" s="1"/>
  <c r="J44" i="1"/>
  <c r="I36" i="1"/>
  <c r="F32" i="1"/>
  <c r="G8" i="1"/>
  <c r="D18" i="1"/>
  <c r="I38" i="1"/>
  <c r="F37" i="1"/>
  <c r="I37" i="1" s="1"/>
  <c r="D10" i="1"/>
  <c r="J10" i="1" s="1"/>
  <c r="K17" i="1"/>
  <c r="C13" i="1" l="1"/>
  <c r="N205" i="1" s="1"/>
  <c r="C18" i="1"/>
  <c r="D16" i="1"/>
  <c r="F91" i="1"/>
  <c r="I91" i="1" s="1"/>
  <c r="I92" i="1"/>
  <c r="F151" i="1"/>
  <c r="I151" i="1" s="1"/>
  <c r="I152" i="1"/>
  <c r="I127" i="1"/>
  <c r="I189" i="1"/>
  <c r="C16" i="1"/>
  <c r="N208" i="1" s="1"/>
  <c r="J37" i="1"/>
  <c r="K9" i="1"/>
  <c r="I43" i="1"/>
  <c r="I56" i="1"/>
  <c r="I10" i="1"/>
  <c r="I117" i="1"/>
  <c r="F115" i="1"/>
  <c r="I115" i="1" s="1"/>
  <c r="F79" i="1"/>
  <c r="I79" i="1" s="1"/>
  <c r="I80" i="1"/>
  <c r="I12" i="1"/>
  <c r="I32" i="1"/>
  <c r="F31" i="1"/>
  <c r="I31" i="1" s="1"/>
  <c r="D31" i="1"/>
  <c r="C32" i="1"/>
  <c r="C31" i="1" s="1"/>
  <c r="F187" i="1"/>
  <c r="I187" i="1" s="1"/>
  <c r="I188" i="1"/>
  <c r="I21" i="1"/>
  <c r="F19" i="1"/>
  <c r="F8" i="1"/>
  <c r="J8" i="1"/>
  <c r="I14" i="1"/>
  <c r="I42" i="1"/>
  <c r="F40" i="1"/>
  <c r="I40" i="1" s="1"/>
  <c r="I22" i="1"/>
  <c r="I44" i="1"/>
  <c r="J15" i="1"/>
  <c r="F15" i="1"/>
  <c r="I15" i="1" s="1"/>
  <c r="F175" i="1"/>
  <c r="I175" i="1" s="1"/>
  <c r="I176" i="1"/>
  <c r="I129" i="1"/>
  <c r="I18" i="1"/>
  <c r="J16" i="1"/>
  <c r="C8" i="1"/>
  <c r="C7" i="1" s="1"/>
  <c r="N199" i="1" s="1"/>
  <c r="D7" i="1"/>
  <c r="F33" i="1"/>
  <c r="I33" i="1" s="1"/>
  <c r="J33" i="1"/>
  <c r="E7" i="1"/>
  <c r="K7" i="1" s="1"/>
  <c r="G31" i="1"/>
  <c r="J31" i="1" s="1"/>
  <c r="K31" i="1"/>
  <c r="F163" i="1"/>
  <c r="I163" i="1" s="1"/>
  <c r="I164" i="1"/>
  <c r="C19" i="1"/>
  <c r="I20" i="1"/>
  <c r="I140" i="1"/>
  <c r="F139" i="1"/>
  <c r="I139" i="1" s="1"/>
  <c r="I208" i="1"/>
  <c r="I17" i="1"/>
  <c r="J19" i="1"/>
  <c r="D13" i="1"/>
  <c r="J13" i="1" s="1"/>
  <c r="G9" i="1"/>
  <c r="J18" i="1"/>
  <c r="I16" i="1" l="1"/>
  <c r="F13" i="1"/>
  <c r="I13" i="1" s="1"/>
  <c r="F7" i="1"/>
  <c r="I7" i="1" s="1"/>
  <c r="I8" i="1"/>
  <c r="J9" i="1"/>
  <c r="F9" i="1"/>
  <c r="I9" i="1" s="1"/>
  <c r="I19" i="1"/>
  <c r="G7" i="1"/>
  <c r="J7" i="1" s="1"/>
</calcChain>
</file>

<file path=xl/sharedStrings.xml><?xml version="1.0" encoding="utf-8"?>
<sst xmlns="http://schemas.openxmlformats.org/spreadsheetml/2006/main" count="1026" uniqueCount="42">
  <si>
    <t>ĐVT: triệu đồng</t>
  </si>
  <si>
    <t>TT</t>
  </si>
  <si>
    <t>Nội dung</t>
  </si>
  <si>
    <t>1. Kế hoạch vốn năm 2023</t>
  </si>
  <si>
    <t>Trong đó</t>
  </si>
  <si>
    <t>2. Số vốn đã giải ngân</t>
  </si>
  <si>
    <t>3. Tỷ lệ giải ngân</t>
  </si>
  <si>
    <t>NSTW</t>
  </si>
  <si>
    <t>NS tỉnh</t>
  </si>
  <si>
    <t>TỔNG CỘNG</t>
  </si>
  <si>
    <t>-</t>
  </si>
  <si>
    <t>Vốn đầu tư phát triển</t>
  </si>
  <si>
    <t>Vốn sự nghiệp</t>
  </si>
  <si>
    <t>Chương trình MTQG phát triển kinh tế xã hội vùng dân tộc thiểu số và miền núi</t>
  </si>
  <si>
    <t>Chương trình DTTS</t>
  </si>
  <si>
    <t>Chương trình MTQG Giảm nghèo bền vững</t>
  </si>
  <si>
    <t>Chương trình GNBV</t>
  </si>
  <si>
    <t>Chương trình MTQG xây dựng nông thôn mới</t>
  </si>
  <si>
    <t>Chương trình NTM</t>
  </si>
  <si>
    <t>A</t>
  </si>
  <si>
    <t>CÁC ĐƠN VỊ CẤP TỈNH</t>
  </si>
  <si>
    <t>B</t>
  </si>
  <si>
    <t>ĐƠN VỊ CẤP HUYỆN</t>
  </si>
  <si>
    <t>HUYỆN KỲ ANH</t>
  </si>
  <si>
    <t>THỊ XÃ KỲ ANH</t>
  </si>
  <si>
    <t>HUYỆN CẨM XUYÊN</t>
  </si>
  <si>
    <t>THÀNH PHỐ HÀ TĨNH</t>
  </si>
  <si>
    <t>HUYỆN THẠCH HÀ</t>
  </si>
  <si>
    <t>HUYỆN CAN LỘC</t>
  </si>
  <si>
    <t>HUYỆN ĐỨC THỌ</t>
  </si>
  <si>
    <t>HUYỆN NGHI XUÂN</t>
  </si>
  <si>
    <t>HUYỆN HƯƠNG SƠN</t>
  </si>
  <si>
    <t>HUYỆN HƯƠNG KHÊ</t>
  </si>
  <si>
    <t>THỊ XÃ HỒNG LĨNH</t>
  </si>
  <si>
    <t>HUYỆN VŨ QUANG</t>
  </si>
  <si>
    <t>HUYỆN LỘC HÀ</t>
  </si>
  <si>
    <t>C</t>
  </si>
  <si>
    <t>CHƯA PHÂN BỔ CHI TIẾT</t>
  </si>
  <si>
    <t>(Số liệu cập nhật đến ngày 10/8/2023)</t>
  </si>
  <si>
    <t>1. Kế hoạch vốn năm 2022</t>
  </si>
  <si>
    <t>BIỂU 3: TỔNG HỢP GIẢI NGÂN NGUỒN VỐN NSTW, TỈNH THỰC HIỆN CÁC CHƯƠNG TRÌNH MTQG NĂM 2022</t>
  </si>
  <si>
    <t>BIỂU 4: TỔNG HỢP GIẢI NGÂN NGUỒN VỐN NSTW, TỈNH THỰC HIỆN CHƯƠNG TRÌNH MTQG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</si>
</sst>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3" fontId="2" fillId="0" borderId="0" xfId="1" applyNumberFormat="1" applyFont="1" applyAlignment="1">
      <alignment vertical="center" wrapText="1"/>
    </xf>
    <xf numFmtId="10" fontId="2" fillId="0" borderId="0" xfId="1" applyNumberFormat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0" fontId="2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10" fontId="6" fillId="0" borderId="1" xfId="1" applyNumberFormat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vertical="center" wrapText="1"/>
    </xf>
    <xf numFmtId="10" fontId="7" fillId="3" borderId="1" xfId="1" applyNumberFormat="1" applyFont="1" applyFill="1" applyBorder="1" applyAlignment="1">
      <alignment horizontal="right" vertical="center" wrapText="1"/>
    </xf>
    <xf numFmtId="0" fontId="8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vertical="center" wrapText="1"/>
    </xf>
    <xf numFmtId="164" fontId="7" fillId="3" borderId="0" xfId="1" applyNumberFormat="1" applyFont="1" applyFill="1" applyAlignment="1">
      <alignment vertical="center" wrapText="1"/>
    </xf>
    <xf numFmtId="0" fontId="7" fillId="3" borderId="0" xfId="1" applyFont="1" applyFill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6" fillId="0" borderId="1" xfId="1" applyNumberFormat="1" applyFont="1" applyBorder="1" applyAlignment="1">
      <alignment vertical="center" wrapText="1"/>
    </xf>
    <xf numFmtId="10" fontId="6" fillId="0" borderId="1" xfId="1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164" fontId="6" fillId="0" borderId="0" xfId="1" applyNumberFormat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 wrapText="1"/>
    </xf>
    <xf numFmtId="10" fontId="7" fillId="0" borderId="1" xfId="1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center" vertical="center" wrapText="1"/>
    </xf>
    <xf numFmtId="164" fontId="7" fillId="0" borderId="0" xfId="1" applyNumberFormat="1" applyFont="1" applyAlignment="1">
      <alignment vertical="center" wrapText="1"/>
    </xf>
    <xf numFmtId="0" fontId="7" fillId="0" borderId="0" xfId="1" applyFont="1" applyAlignment="1">
      <alignment vertical="center" wrapText="1"/>
    </xf>
    <xf numFmtId="3" fontId="10" fillId="0" borderId="1" xfId="1" applyNumberFormat="1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vertical="center" wrapText="1"/>
    </xf>
    <xf numFmtId="10" fontId="6" fillId="0" borderId="1" xfId="1" applyNumberFormat="1" applyFont="1" applyFill="1" applyBorder="1" applyAlignment="1">
      <alignment horizontal="right" vertical="center"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164" fontId="6" fillId="0" borderId="0" xfId="1" applyNumberFormat="1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 wrapText="1"/>
    </xf>
    <xf numFmtId="10" fontId="7" fillId="0" borderId="1" xfId="1" applyNumberFormat="1" applyFont="1" applyFill="1" applyBorder="1" applyAlignment="1">
      <alignment horizontal="right" vertical="center" wrapText="1"/>
    </xf>
    <xf numFmtId="0" fontId="8" fillId="0" borderId="0" xfId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3" fontId="11" fillId="0" borderId="0" xfId="1" applyNumberFormat="1" applyFont="1" applyAlignment="1">
      <alignment vertical="center" wrapText="1"/>
    </xf>
    <xf numFmtId="10" fontId="11" fillId="0" borderId="0" xfId="1" applyNumberFormat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 wrapText="1"/>
    </xf>
    <xf numFmtId="3" fontId="6" fillId="0" borderId="0" xfId="1" applyNumberFormat="1" applyFont="1" applyFill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3" fontId="6" fillId="0" borderId="0" xfId="1" applyNumberFormat="1" applyFont="1" applyFill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horizontal="right" vertical="center" wrapText="1"/>
    </xf>
    <xf numFmtId="3" fontId="7" fillId="3" borderId="0" xfId="1" applyNumberFormat="1" applyFont="1" applyFill="1" applyAlignment="1">
      <alignment vertical="center" wrapText="1"/>
    </xf>
    <xf numFmtId="0" fontId="11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3" fontId="11" fillId="0" borderId="0" xfId="1" applyNumberFormat="1" applyFont="1" applyFill="1" applyAlignment="1">
      <alignment vertical="center" wrapText="1"/>
    </xf>
    <xf numFmtId="164" fontId="11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10" fontId="5" fillId="2" borderId="1" xfId="1" applyNumberFormat="1" applyFont="1" applyFill="1" applyBorder="1" applyAlignment="1">
      <alignment horizontal="center" vertical="center" wrapText="1"/>
    </xf>
    <xf numFmtId="10" fontId="6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10"/>
  <sheetViews>
    <sheetView zoomScaleNormal="100" workbookViewId="0">
      <pane xSplit="2" ySplit="6" topLeftCell="C154" activePane="bottomRight" state="frozen"/>
      <selection pane="topRight" activeCell="C1" sqref="C1"/>
      <selection pane="bottomLeft" activeCell="A5" sqref="A5"/>
      <selection pane="bottomRight" activeCell="C159" sqref="C159"/>
    </sheetView>
  </sheetViews>
  <sheetFormatPr defaultRowHeight="13.9" x14ac:dyDescent="0.45"/>
  <cols>
    <col min="1" max="1" width="4.875" style="77" customWidth="1"/>
    <col min="2" max="2" width="36" style="78" customWidth="1"/>
    <col min="3" max="3" width="10" style="79" customWidth="1"/>
    <col min="4" max="8" width="10.5" style="79" customWidth="1"/>
    <col min="9" max="11" width="8.25" style="80" customWidth="1"/>
    <col min="12" max="12" width="19.5" style="41" customWidth="1"/>
    <col min="13" max="13" width="14.5" style="42" bestFit="1" customWidth="1"/>
    <col min="14" max="14" width="10" style="79" bestFit="1" customWidth="1"/>
    <col min="15" max="16384" width="9" style="78"/>
  </cols>
  <sheetData>
    <row r="1" spans="1:14" s="59" customFormat="1" ht="15.4" x14ac:dyDescent="0.45">
      <c r="A1" s="58"/>
      <c r="C1" s="60"/>
      <c r="D1" s="60"/>
      <c r="E1" s="60"/>
      <c r="F1" s="60"/>
      <c r="G1" s="60"/>
      <c r="H1" s="60"/>
      <c r="I1" s="61"/>
      <c r="J1" s="61"/>
      <c r="K1" s="61"/>
      <c r="L1" s="58"/>
      <c r="N1" s="60"/>
    </row>
    <row r="2" spans="1:14" s="63" customFormat="1" ht="15" x14ac:dyDescent="0.45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62"/>
      <c r="N2" s="64"/>
    </row>
    <row r="3" spans="1:14" s="59" customFormat="1" ht="15.4" x14ac:dyDescent="0.45">
      <c r="A3" s="82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58"/>
      <c r="N3" s="60"/>
    </row>
    <row r="4" spans="1:14" s="59" customFormat="1" ht="21" customHeight="1" x14ac:dyDescent="0.45">
      <c r="A4" s="58"/>
      <c r="C4" s="60"/>
      <c r="D4" s="60"/>
      <c r="E4" s="60"/>
      <c r="F4" s="60"/>
      <c r="G4" s="60"/>
      <c r="H4" s="60"/>
      <c r="I4" s="61"/>
      <c r="J4" s="65" t="s">
        <v>0</v>
      </c>
      <c r="K4" s="61"/>
      <c r="L4" s="58"/>
      <c r="N4" s="60"/>
    </row>
    <row r="5" spans="1:14" s="66" customFormat="1" ht="15.75" customHeight="1" x14ac:dyDescent="0.45">
      <c r="A5" s="83" t="s">
        <v>1</v>
      </c>
      <c r="B5" s="83" t="s">
        <v>2</v>
      </c>
      <c r="C5" s="84" t="s">
        <v>39</v>
      </c>
      <c r="D5" s="85" t="s">
        <v>4</v>
      </c>
      <c r="E5" s="85"/>
      <c r="F5" s="84" t="s">
        <v>5</v>
      </c>
      <c r="G5" s="85" t="s">
        <v>4</v>
      </c>
      <c r="H5" s="85"/>
      <c r="I5" s="86" t="s">
        <v>6</v>
      </c>
      <c r="J5" s="87" t="s">
        <v>4</v>
      </c>
      <c r="K5" s="87"/>
      <c r="N5" s="67"/>
    </row>
    <row r="6" spans="1:14" s="66" customFormat="1" ht="24.75" customHeight="1" x14ac:dyDescent="0.45">
      <c r="A6" s="83"/>
      <c r="B6" s="83"/>
      <c r="C6" s="84"/>
      <c r="D6" s="68" t="s">
        <v>7</v>
      </c>
      <c r="E6" s="68" t="s">
        <v>8</v>
      </c>
      <c r="F6" s="84"/>
      <c r="G6" s="68" t="s">
        <v>7</v>
      </c>
      <c r="H6" s="68" t="s">
        <v>8</v>
      </c>
      <c r="I6" s="86"/>
      <c r="J6" s="69" t="s">
        <v>7</v>
      </c>
      <c r="K6" s="69" t="s">
        <v>8</v>
      </c>
      <c r="N6" s="67"/>
    </row>
    <row r="7" spans="1:14" s="51" customFormat="1" ht="18" customHeight="1" x14ac:dyDescent="0.45">
      <c r="A7" s="45"/>
      <c r="B7" s="45" t="s">
        <v>9</v>
      </c>
      <c r="C7" s="47">
        <f t="shared" ref="C7:H7" si="0">SUM(C8:C9)</f>
        <v>356989.81</v>
      </c>
      <c r="D7" s="47">
        <f t="shared" si="0"/>
        <v>298675</v>
      </c>
      <c r="E7" s="47">
        <f t="shared" si="0"/>
        <v>58314.81</v>
      </c>
      <c r="F7" s="47">
        <f t="shared" si="0"/>
        <v>236091.18556400004</v>
      </c>
      <c r="G7" s="47">
        <f t="shared" si="0"/>
        <v>195723.94756400003</v>
      </c>
      <c r="H7" s="47">
        <f t="shared" si="0"/>
        <v>40367.237999999998</v>
      </c>
      <c r="I7" s="70">
        <f>F7/C7</f>
        <v>0.6613387243854385</v>
      </c>
      <c r="J7" s="70">
        <f>G7/D7</f>
        <v>0.65530743304260497</v>
      </c>
      <c r="K7" s="70">
        <f>H7/E7</f>
        <v>0.69222960685287316</v>
      </c>
      <c r="L7" s="49" t="str">
        <f>+B7</f>
        <v>TỔNG CỘNG</v>
      </c>
      <c r="M7" s="52"/>
      <c r="N7" s="71"/>
    </row>
    <row r="8" spans="1:14" s="44" customFormat="1" ht="18" customHeight="1" x14ac:dyDescent="0.45">
      <c r="A8" s="37" t="s">
        <v>10</v>
      </c>
      <c r="B8" s="38" t="s">
        <v>11</v>
      </c>
      <c r="C8" s="39">
        <f>SUM(D8:E8)</f>
        <v>270394</v>
      </c>
      <c r="D8" s="39">
        <f>D11+D14+D17</f>
        <v>214394</v>
      </c>
      <c r="E8" s="39">
        <f>E11+E14+E17</f>
        <v>56000</v>
      </c>
      <c r="F8" s="39">
        <f>SUM(G8:H8)</f>
        <v>195352.22500000003</v>
      </c>
      <c r="G8" s="39">
        <f>G11+G14+G17</f>
        <v>155720.22500000003</v>
      </c>
      <c r="H8" s="39">
        <f>H11+H14+H17</f>
        <v>39632</v>
      </c>
      <c r="I8" s="72">
        <f t="shared" ref="I8:K23" si="1">IFERROR(F8/C8,"-")</f>
        <v>0.72247248459655178</v>
      </c>
      <c r="J8" s="72">
        <f t="shared" si="1"/>
        <v>0.72632734591453141</v>
      </c>
      <c r="K8" s="72">
        <f t="shared" si="1"/>
        <v>0.70771428571428574</v>
      </c>
      <c r="L8" s="41" t="str">
        <f>+L7</f>
        <v>TỔNG CỘNG</v>
      </c>
      <c r="M8" s="42"/>
      <c r="N8" s="73"/>
    </row>
    <row r="9" spans="1:14" s="44" customFormat="1" ht="18" customHeight="1" x14ac:dyDescent="0.45">
      <c r="A9" s="37" t="s">
        <v>10</v>
      </c>
      <c r="B9" s="38" t="s">
        <v>12</v>
      </c>
      <c r="C9" s="39">
        <f>SUM(D9:E9)</f>
        <v>86595.81</v>
      </c>
      <c r="D9" s="39">
        <f>D12+D15+D18</f>
        <v>84281</v>
      </c>
      <c r="E9" s="39">
        <f>E12+E15+E18</f>
        <v>2314.81</v>
      </c>
      <c r="F9" s="39">
        <f>SUM(G9:H9)</f>
        <v>40738.960564000001</v>
      </c>
      <c r="G9" s="39">
        <f>G12+G15+G18</f>
        <v>40003.722564000003</v>
      </c>
      <c r="H9" s="39">
        <f>H12+H15+H18</f>
        <v>735.23800000000006</v>
      </c>
      <c r="I9" s="72">
        <f t="shared" si="1"/>
        <v>0.47044955828694257</v>
      </c>
      <c r="J9" s="72">
        <f t="shared" si="1"/>
        <v>0.4746469852517175</v>
      </c>
      <c r="K9" s="72">
        <f t="shared" si="1"/>
        <v>0.31762347665683149</v>
      </c>
      <c r="L9" s="41" t="str">
        <f t="shared" ref="L9:L18" si="2">+L8</f>
        <v>TỔNG CỘNG</v>
      </c>
      <c r="M9" s="42"/>
      <c r="N9" s="73"/>
    </row>
    <row r="10" spans="1:14" s="20" customFormat="1" ht="28.5" customHeight="1" x14ac:dyDescent="0.45">
      <c r="A10" s="14">
        <v>1</v>
      </c>
      <c r="B10" s="74" t="s">
        <v>13</v>
      </c>
      <c r="C10" s="15">
        <f t="shared" ref="C10:H10" si="3">SUM(C11:C12)</f>
        <v>8672</v>
      </c>
      <c r="D10" s="15">
        <f t="shared" si="3"/>
        <v>8672</v>
      </c>
      <c r="E10" s="15">
        <f t="shared" si="3"/>
        <v>0</v>
      </c>
      <c r="F10" s="15">
        <f t="shared" si="3"/>
        <v>7073.9634399999995</v>
      </c>
      <c r="G10" s="15">
        <f t="shared" si="3"/>
        <v>7073.9634399999995</v>
      </c>
      <c r="H10" s="15">
        <f t="shared" si="3"/>
        <v>0</v>
      </c>
      <c r="I10" s="75">
        <f>IFERROR(F10/C10,"-")</f>
        <v>0.81572456642066415</v>
      </c>
      <c r="J10" s="75">
        <f t="shared" si="1"/>
        <v>0.81572456642066415</v>
      </c>
      <c r="K10" s="75" t="str">
        <f t="shared" si="1"/>
        <v>-</v>
      </c>
      <c r="L10" s="17" t="str">
        <f t="shared" si="2"/>
        <v>TỔNG CỘNG</v>
      </c>
      <c r="M10" s="17" t="s">
        <v>14</v>
      </c>
      <c r="N10" s="76">
        <v>8672</v>
      </c>
    </row>
    <row r="11" spans="1:14" s="44" customFormat="1" ht="19.5" customHeight="1" x14ac:dyDescent="0.45">
      <c r="A11" s="37" t="s">
        <v>10</v>
      </c>
      <c r="B11" s="38" t="s">
        <v>11</v>
      </c>
      <c r="C11" s="39">
        <f>SUM(D11:E11)</f>
        <v>6253</v>
      </c>
      <c r="D11" s="39">
        <f>D23+D35+D203</f>
        <v>6253</v>
      </c>
      <c r="E11" s="39">
        <f>E23+E35+E203</f>
        <v>0</v>
      </c>
      <c r="F11" s="39">
        <f>SUM(G11:H11)</f>
        <v>5814.8609999999999</v>
      </c>
      <c r="G11" s="39">
        <f>G23+G35+G203</f>
        <v>5814.8609999999999</v>
      </c>
      <c r="H11" s="39">
        <f>H23+H35+H203</f>
        <v>0</v>
      </c>
      <c r="I11" s="72">
        <f t="shared" si="1"/>
        <v>0.92993139293139293</v>
      </c>
      <c r="J11" s="72">
        <f t="shared" si="1"/>
        <v>0.92993139293139293</v>
      </c>
      <c r="K11" s="72" t="str">
        <f t="shared" si="1"/>
        <v>-</v>
      </c>
      <c r="L11" s="41" t="str">
        <f t="shared" si="2"/>
        <v>TỔNG CỘNG</v>
      </c>
      <c r="M11" s="41" t="s">
        <v>14</v>
      </c>
      <c r="N11" s="73">
        <f>+N10-C10</f>
        <v>0</v>
      </c>
    </row>
    <row r="12" spans="1:14" s="44" customFormat="1" ht="19.5" customHeight="1" x14ac:dyDescent="0.45">
      <c r="A12" s="37" t="s">
        <v>10</v>
      </c>
      <c r="B12" s="38" t="s">
        <v>12</v>
      </c>
      <c r="C12" s="39">
        <f>SUM(D12:E12)</f>
        <v>2419</v>
      </c>
      <c r="D12" s="39">
        <f>D24+D36+D204</f>
        <v>2419</v>
      </c>
      <c r="E12" s="39">
        <f>E24+E36+E204</f>
        <v>0</v>
      </c>
      <c r="F12" s="39">
        <f>SUM(G12:H12)</f>
        <v>1259.1024400000001</v>
      </c>
      <c r="G12" s="39">
        <f>G24+G36+G204</f>
        <v>1259.1024400000001</v>
      </c>
      <c r="H12" s="39">
        <f>H24+H36+H204</f>
        <v>0</v>
      </c>
      <c r="I12" s="72">
        <f t="shared" si="1"/>
        <v>0.52050534931790005</v>
      </c>
      <c r="J12" s="72">
        <f t="shared" si="1"/>
        <v>0.52050534931790005</v>
      </c>
      <c r="K12" s="72" t="str">
        <f t="shared" si="1"/>
        <v>-</v>
      </c>
      <c r="L12" s="41" t="str">
        <f t="shared" si="2"/>
        <v>TỔNG CỘNG</v>
      </c>
      <c r="M12" s="41" t="s">
        <v>14</v>
      </c>
      <c r="N12" s="73"/>
    </row>
    <row r="13" spans="1:14" s="20" customFormat="1" ht="19.5" customHeight="1" x14ac:dyDescent="0.45">
      <c r="A13" s="14">
        <v>2</v>
      </c>
      <c r="B13" s="74" t="s">
        <v>15</v>
      </c>
      <c r="C13" s="15">
        <f t="shared" ref="C13:H13" si="4">SUM(C14:C15)</f>
        <v>33757.81</v>
      </c>
      <c r="D13" s="15">
        <f t="shared" si="4"/>
        <v>31443</v>
      </c>
      <c r="E13" s="15">
        <f t="shared" si="4"/>
        <v>2314.81</v>
      </c>
      <c r="F13" s="15">
        <f t="shared" si="4"/>
        <v>10314.499124</v>
      </c>
      <c r="G13" s="15">
        <f t="shared" si="4"/>
        <v>9579.2611240000006</v>
      </c>
      <c r="H13" s="15">
        <f t="shared" si="4"/>
        <v>735.23800000000006</v>
      </c>
      <c r="I13" s="75">
        <f t="shared" si="1"/>
        <v>0.30554408369500274</v>
      </c>
      <c r="J13" s="75">
        <f t="shared" si="1"/>
        <v>0.30465480787456667</v>
      </c>
      <c r="K13" s="75">
        <f t="shared" si="1"/>
        <v>0.31762347665683149</v>
      </c>
      <c r="L13" s="17" t="str">
        <f t="shared" si="2"/>
        <v>TỔNG CỘNG</v>
      </c>
      <c r="M13" s="17" t="s">
        <v>16</v>
      </c>
      <c r="N13" s="76">
        <v>33758</v>
      </c>
    </row>
    <row r="14" spans="1:14" s="44" customFormat="1" ht="19.5" customHeight="1" x14ac:dyDescent="0.45">
      <c r="A14" s="37" t="s">
        <v>10</v>
      </c>
      <c r="B14" s="38" t="s">
        <v>11</v>
      </c>
      <c r="C14" s="39">
        <f>SUM(D14:E14)</f>
        <v>1041</v>
      </c>
      <c r="D14" s="39">
        <f>D26+D38+D206</f>
        <v>1041</v>
      </c>
      <c r="E14" s="39">
        <f>E26+E38+E206</f>
        <v>0</v>
      </c>
      <c r="F14" s="39">
        <f>SUM(G14:H14)</f>
        <v>0</v>
      </c>
      <c r="G14" s="39">
        <f>G26+G38+G206</f>
        <v>0</v>
      </c>
      <c r="H14" s="39">
        <f>H26+H38+H206</f>
        <v>0</v>
      </c>
      <c r="I14" s="72">
        <f t="shared" si="1"/>
        <v>0</v>
      </c>
      <c r="J14" s="72">
        <f t="shared" si="1"/>
        <v>0</v>
      </c>
      <c r="K14" s="72" t="str">
        <f t="shared" si="1"/>
        <v>-</v>
      </c>
      <c r="L14" s="41" t="str">
        <f t="shared" si="2"/>
        <v>TỔNG CỘNG</v>
      </c>
      <c r="M14" s="41" t="s">
        <v>16</v>
      </c>
      <c r="N14" s="73">
        <f>+N13-C13</f>
        <v>0.19000000000232831</v>
      </c>
    </row>
    <row r="15" spans="1:14" s="44" customFormat="1" ht="19.5" customHeight="1" x14ac:dyDescent="0.45">
      <c r="A15" s="37" t="s">
        <v>10</v>
      </c>
      <c r="B15" s="38" t="s">
        <v>12</v>
      </c>
      <c r="C15" s="39">
        <f>SUM(D15:E15)</f>
        <v>32716.81</v>
      </c>
      <c r="D15" s="39">
        <f>D27+D39+D207</f>
        <v>30402</v>
      </c>
      <c r="E15" s="39">
        <f>E27+E39+E207</f>
        <v>2314.81</v>
      </c>
      <c r="F15" s="39">
        <f>SUM(G15:H15)</f>
        <v>10314.499124</v>
      </c>
      <c r="G15" s="39">
        <f>G27+G39+G207</f>
        <v>9579.2611240000006</v>
      </c>
      <c r="H15" s="39">
        <f>H27+H39+H207</f>
        <v>735.23800000000006</v>
      </c>
      <c r="I15" s="72">
        <f t="shared" si="1"/>
        <v>0.31526603981256118</v>
      </c>
      <c r="J15" s="72">
        <f t="shared" si="1"/>
        <v>0.31508654443786593</v>
      </c>
      <c r="K15" s="72">
        <f t="shared" si="1"/>
        <v>0.31762347665683149</v>
      </c>
      <c r="L15" s="41" t="str">
        <f t="shared" si="2"/>
        <v>TỔNG CỘNG</v>
      </c>
      <c r="M15" s="41" t="s">
        <v>16</v>
      </c>
      <c r="N15" s="73"/>
    </row>
    <row r="16" spans="1:14" s="20" customFormat="1" ht="19.5" customHeight="1" x14ac:dyDescent="0.45">
      <c r="A16" s="14">
        <v>3</v>
      </c>
      <c r="B16" s="74" t="s">
        <v>17</v>
      </c>
      <c r="C16" s="15">
        <f t="shared" ref="C16:H16" si="5">SUM(C17:C18)</f>
        <v>314560</v>
      </c>
      <c r="D16" s="15">
        <f t="shared" si="5"/>
        <v>258560</v>
      </c>
      <c r="E16" s="15">
        <f t="shared" si="5"/>
        <v>56000</v>
      </c>
      <c r="F16" s="15">
        <f t="shared" si="5"/>
        <v>218702.72300000003</v>
      </c>
      <c r="G16" s="15">
        <f t="shared" si="5"/>
        <v>179070.72300000003</v>
      </c>
      <c r="H16" s="15">
        <f t="shared" si="5"/>
        <v>39632</v>
      </c>
      <c r="I16" s="75">
        <f t="shared" si="1"/>
        <v>0.69526552327060032</v>
      </c>
      <c r="J16" s="75">
        <f t="shared" si="1"/>
        <v>0.69256931853341597</v>
      </c>
      <c r="K16" s="75">
        <f t="shared" si="1"/>
        <v>0.70771428571428574</v>
      </c>
      <c r="L16" s="17" t="str">
        <f t="shared" si="2"/>
        <v>TỔNG CỘNG</v>
      </c>
      <c r="M16" s="17" t="s">
        <v>18</v>
      </c>
      <c r="N16" s="76">
        <v>314560</v>
      </c>
    </row>
    <row r="17" spans="1:14" s="44" customFormat="1" ht="19.5" customHeight="1" x14ac:dyDescent="0.45">
      <c r="A17" s="37" t="s">
        <v>10</v>
      </c>
      <c r="B17" s="38" t="s">
        <v>11</v>
      </c>
      <c r="C17" s="39">
        <f>SUM(D17:E17)</f>
        <v>263100</v>
      </c>
      <c r="D17" s="39">
        <f>D29+D41+D209</f>
        <v>207100</v>
      </c>
      <c r="E17" s="39">
        <f>E29+E41+E209</f>
        <v>56000</v>
      </c>
      <c r="F17" s="39">
        <f>SUM(G17:H17)</f>
        <v>189537.36400000003</v>
      </c>
      <c r="G17" s="39">
        <f>G29+G41+G209</f>
        <v>149905.36400000003</v>
      </c>
      <c r="H17" s="39">
        <f>H29+H41+H209</f>
        <v>39632</v>
      </c>
      <c r="I17" s="72">
        <f t="shared" si="1"/>
        <v>0.7204004713036869</v>
      </c>
      <c r="J17" s="72">
        <f t="shared" si="1"/>
        <v>0.72383082568807355</v>
      </c>
      <c r="K17" s="72">
        <f t="shared" si="1"/>
        <v>0.70771428571428574</v>
      </c>
      <c r="L17" s="41" t="str">
        <f t="shared" si="2"/>
        <v>TỔNG CỘNG</v>
      </c>
      <c r="M17" s="41" t="s">
        <v>18</v>
      </c>
      <c r="N17" s="73">
        <f>+N16-C16</f>
        <v>0</v>
      </c>
    </row>
    <row r="18" spans="1:14" s="44" customFormat="1" ht="19.5" customHeight="1" x14ac:dyDescent="0.45">
      <c r="A18" s="37" t="s">
        <v>10</v>
      </c>
      <c r="B18" s="38" t="s">
        <v>12</v>
      </c>
      <c r="C18" s="39">
        <f>SUM(D18:E18)</f>
        <v>51460</v>
      </c>
      <c r="D18" s="39">
        <f>D30+D42+D210</f>
        <v>51460</v>
      </c>
      <c r="E18" s="39">
        <f>E30+E42+E210</f>
        <v>0</v>
      </c>
      <c r="F18" s="39">
        <f>SUM(G18:H18)</f>
        <v>29165.359</v>
      </c>
      <c r="G18" s="39">
        <f>G30+G42+G210</f>
        <v>29165.359</v>
      </c>
      <c r="H18" s="39">
        <f>H30+H42+H210</f>
        <v>0</v>
      </c>
      <c r="I18" s="72">
        <f t="shared" si="1"/>
        <v>0.56675785075787022</v>
      </c>
      <c r="J18" s="72">
        <f t="shared" si="1"/>
        <v>0.56675785075787022</v>
      </c>
      <c r="K18" s="72" t="str">
        <f t="shared" si="1"/>
        <v>-</v>
      </c>
      <c r="L18" s="41" t="str">
        <f t="shared" si="2"/>
        <v>TỔNG CỘNG</v>
      </c>
      <c r="M18" s="41" t="s">
        <v>18</v>
      </c>
      <c r="N18" s="73"/>
    </row>
    <row r="19" spans="1:14" s="51" customFormat="1" ht="19.5" customHeight="1" x14ac:dyDescent="0.45">
      <c r="A19" s="45" t="s">
        <v>19</v>
      </c>
      <c r="B19" s="45" t="s">
        <v>20</v>
      </c>
      <c r="C19" s="47">
        <f t="shared" ref="C19:H19" si="6">SUM(C20:C21)</f>
        <v>43383.4</v>
      </c>
      <c r="D19" s="47">
        <f t="shared" si="6"/>
        <v>42750</v>
      </c>
      <c r="E19" s="47">
        <f t="shared" si="6"/>
        <v>633.40000000000009</v>
      </c>
      <c r="F19" s="47">
        <f t="shared" si="6"/>
        <v>16937.7</v>
      </c>
      <c r="G19" s="47">
        <f t="shared" si="6"/>
        <v>16606</v>
      </c>
      <c r="H19" s="47">
        <f t="shared" si="6"/>
        <v>331.7</v>
      </c>
      <c r="I19" s="70">
        <f t="shared" si="1"/>
        <v>0.39041891599090894</v>
      </c>
      <c r="J19" s="70">
        <f t="shared" si="1"/>
        <v>0.38844444444444443</v>
      </c>
      <c r="K19" s="70">
        <f t="shared" si="1"/>
        <v>0.5236817177139248</v>
      </c>
      <c r="L19" s="49" t="str">
        <f>+B19</f>
        <v>CÁC ĐƠN VỊ CẤP TỈNH</v>
      </c>
      <c r="M19" s="52"/>
      <c r="N19" s="71"/>
    </row>
    <row r="20" spans="1:14" s="44" customFormat="1" ht="19.5" customHeight="1" x14ac:dyDescent="0.45">
      <c r="A20" s="37" t="s">
        <v>10</v>
      </c>
      <c r="B20" s="38" t="s">
        <v>11</v>
      </c>
      <c r="C20" s="39">
        <f>SUM(D20:E20)</f>
        <v>19945</v>
      </c>
      <c r="D20" s="39">
        <f>D23+D26+D29</f>
        <v>19945</v>
      </c>
      <c r="E20" s="39">
        <f>E23+E26+E29</f>
        <v>0</v>
      </c>
      <c r="F20" s="39">
        <f>SUM(G20:H20)</f>
        <v>5485</v>
      </c>
      <c r="G20" s="39">
        <f>G23+G26+G29</f>
        <v>5485</v>
      </c>
      <c r="H20" s="39">
        <f>H23+H26+H29</f>
        <v>0</v>
      </c>
      <c r="I20" s="72">
        <f t="shared" si="1"/>
        <v>0.27500626723489596</v>
      </c>
      <c r="J20" s="72">
        <f t="shared" si="1"/>
        <v>0.27500626723489596</v>
      </c>
      <c r="K20" s="72" t="str">
        <f t="shared" si="1"/>
        <v>-</v>
      </c>
      <c r="L20" s="41" t="str">
        <f>+L19</f>
        <v>CÁC ĐƠN VỊ CẤP TỈNH</v>
      </c>
      <c r="M20" s="42"/>
      <c r="N20" s="73"/>
    </row>
    <row r="21" spans="1:14" s="44" customFormat="1" ht="19.5" customHeight="1" x14ac:dyDescent="0.45">
      <c r="A21" s="37" t="s">
        <v>10</v>
      </c>
      <c r="B21" s="38" t="s">
        <v>12</v>
      </c>
      <c r="C21" s="39">
        <f>SUM(D21:E21)</f>
        <v>23438.400000000001</v>
      </c>
      <c r="D21" s="39">
        <f>D24+D27+D30</f>
        <v>22805</v>
      </c>
      <c r="E21" s="39">
        <f>E24+E27+E30</f>
        <v>633.40000000000009</v>
      </c>
      <c r="F21" s="39">
        <f>SUM(G21:H21)</f>
        <v>11452.7</v>
      </c>
      <c r="G21" s="39">
        <f>G24+G27+G30</f>
        <v>11121</v>
      </c>
      <c r="H21" s="39">
        <f>H24+H27+H30</f>
        <v>331.7</v>
      </c>
      <c r="I21" s="72">
        <f t="shared" si="1"/>
        <v>0.48862976995016727</v>
      </c>
      <c r="J21" s="72">
        <f t="shared" si="1"/>
        <v>0.48765621574216178</v>
      </c>
      <c r="K21" s="72">
        <f t="shared" si="1"/>
        <v>0.5236817177139248</v>
      </c>
      <c r="L21" s="41" t="str">
        <f t="shared" ref="L21:L30" si="7">+L20</f>
        <v>CÁC ĐƠN VỊ CẤP TỈNH</v>
      </c>
      <c r="M21" s="42"/>
      <c r="N21" s="73"/>
    </row>
    <row r="22" spans="1:14" s="51" customFormat="1" ht="28.5" customHeight="1" x14ac:dyDescent="0.45">
      <c r="A22" s="45">
        <v>1</v>
      </c>
      <c r="B22" s="46" t="s">
        <v>13</v>
      </c>
      <c r="C22" s="47">
        <f t="shared" ref="C22:H22" si="8">SUM(C23:C24)</f>
        <v>277</v>
      </c>
      <c r="D22" s="47">
        <f t="shared" si="8"/>
        <v>277</v>
      </c>
      <c r="E22" s="47">
        <f t="shared" si="8"/>
        <v>0</v>
      </c>
      <c r="F22" s="47">
        <f t="shared" si="8"/>
        <v>249</v>
      </c>
      <c r="G22" s="47">
        <f t="shared" si="8"/>
        <v>249</v>
      </c>
      <c r="H22" s="47">
        <f t="shared" si="8"/>
        <v>0</v>
      </c>
      <c r="I22" s="70">
        <f t="shared" si="1"/>
        <v>0.89891696750902528</v>
      </c>
      <c r="J22" s="70">
        <f t="shared" si="1"/>
        <v>0.89891696750902528</v>
      </c>
      <c r="K22" s="70" t="str">
        <f t="shared" si="1"/>
        <v>-</v>
      </c>
      <c r="L22" s="49" t="str">
        <f t="shared" si="7"/>
        <v>CÁC ĐƠN VỊ CẤP TỈNH</v>
      </c>
      <c r="M22" s="49" t="s">
        <v>14</v>
      </c>
      <c r="N22" s="71"/>
    </row>
    <row r="23" spans="1:14" s="44" customFormat="1" ht="18" customHeight="1" x14ac:dyDescent="0.45">
      <c r="A23" s="37" t="s">
        <v>10</v>
      </c>
      <c r="B23" s="38" t="s">
        <v>11</v>
      </c>
      <c r="C23" s="39">
        <f>SUM(D23:E23)</f>
        <v>0</v>
      </c>
      <c r="D23" s="39">
        <v>0</v>
      </c>
      <c r="E23" s="39">
        <v>0</v>
      </c>
      <c r="F23" s="39">
        <f>SUM(G23:H23)</f>
        <v>0</v>
      </c>
      <c r="G23" s="39">
        <v>0</v>
      </c>
      <c r="H23" s="39">
        <v>0</v>
      </c>
      <c r="I23" s="72" t="str">
        <f t="shared" si="1"/>
        <v>-</v>
      </c>
      <c r="J23" s="72" t="str">
        <f t="shared" si="1"/>
        <v>-</v>
      </c>
      <c r="K23" s="72" t="str">
        <f t="shared" si="1"/>
        <v>-</v>
      </c>
      <c r="L23" s="41" t="str">
        <f t="shared" si="7"/>
        <v>CÁC ĐƠN VỊ CẤP TỈNH</v>
      </c>
      <c r="M23" s="41" t="s">
        <v>14</v>
      </c>
      <c r="N23" s="73"/>
    </row>
    <row r="24" spans="1:14" s="44" customFormat="1" ht="18" customHeight="1" x14ac:dyDescent="0.45">
      <c r="A24" s="37" t="s">
        <v>10</v>
      </c>
      <c r="B24" s="38" t="s">
        <v>12</v>
      </c>
      <c r="C24" s="39">
        <f>SUM(D24:E24)</f>
        <v>277</v>
      </c>
      <c r="D24" s="39">
        <v>277</v>
      </c>
      <c r="E24" s="39">
        <v>0</v>
      </c>
      <c r="F24" s="39">
        <f>SUM(G24:H24)</f>
        <v>249</v>
      </c>
      <c r="G24" s="39">
        <v>249</v>
      </c>
      <c r="H24" s="39">
        <v>0</v>
      </c>
      <c r="I24" s="72">
        <f t="shared" ref="I24:K87" si="9">IFERROR(F24/C24,"-")</f>
        <v>0.89891696750902528</v>
      </c>
      <c r="J24" s="72">
        <f t="shared" si="9"/>
        <v>0.89891696750902528</v>
      </c>
      <c r="K24" s="72" t="str">
        <f t="shared" si="9"/>
        <v>-</v>
      </c>
      <c r="L24" s="41" t="str">
        <f t="shared" si="7"/>
        <v>CÁC ĐƠN VỊ CẤP TỈNH</v>
      </c>
      <c r="M24" s="41" t="s">
        <v>14</v>
      </c>
      <c r="N24" s="73"/>
    </row>
    <row r="25" spans="1:14" s="51" customFormat="1" ht="18" customHeight="1" x14ac:dyDescent="0.45">
      <c r="A25" s="45">
        <v>2</v>
      </c>
      <c r="B25" s="46" t="s">
        <v>15</v>
      </c>
      <c r="C25" s="47">
        <f t="shared" ref="C25:H25" si="10">SUM(C26:C27)</f>
        <v>6968.4</v>
      </c>
      <c r="D25" s="47">
        <f t="shared" si="10"/>
        <v>6335</v>
      </c>
      <c r="E25" s="47">
        <f t="shared" si="10"/>
        <v>633.40000000000009</v>
      </c>
      <c r="F25" s="47">
        <f t="shared" si="10"/>
        <v>2338.6999999999998</v>
      </c>
      <c r="G25" s="47">
        <f t="shared" si="10"/>
        <v>2007</v>
      </c>
      <c r="H25" s="47">
        <f t="shared" si="10"/>
        <v>331.7</v>
      </c>
      <c r="I25" s="70">
        <f t="shared" si="9"/>
        <v>0.3356150622811549</v>
      </c>
      <c r="J25" s="70">
        <f t="shared" si="9"/>
        <v>0.31681136543014998</v>
      </c>
      <c r="K25" s="70">
        <f t="shared" si="9"/>
        <v>0.5236817177139248</v>
      </c>
      <c r="L25" s="49" t="str">
        <f t="shared" si="7"/>
        <v>CÁC ĐƠN VỊ CẤP TỈNH</v>
      </c>
      <c r="M25" s="49" t="s">
        <v>16</v>
      </c>
      <c r="N25" s="71"/>
    </row>
    <row r="26" spans="1:14" s="44" customFormat="1" ht="18" customHeight="1" x14ac:dyDescent="0.45">
      <c r="A26" s="37" t="s">
        <v>10</v>
      </c>
      <c r="B26" s="38" t="s">
        <v>11</v>
      </c>
      <c r="C26" s="39">
        <f>SUM(D26:E26)</f>
        <v>0</v>
      </c>
      <c r="D26" s="39">
        <v>0</v>
      </c>
      <c r="E26" s="39">
        <v>0</v>
      </c>
      <c r="F26" s="39">
        <f>SUM(G26:H26)</f>
        <v>0</v>
      </c>
      <c r="G26" s="39">
        <v>0</v>
      </c>
      <c r="H26" s="39">
        <v>0</v>
      </c>
      <c r="I26" s="72" t="str">
        <f t="shared" si="9"/>
        <v>-</v>
      </c>
      <c r="J26" s="72" t="str">
        <f t="shared" si="9"/>
        <v>-</v>
      </c>
      <c r="K26" s="72" t="str">
        <f t="shared" si="9"/>
        <v>-</v>
      </c>
      <c r="L26" s="41" t="str">
        <f t="shared" si="7"/>
        <v>CÁC ĐƠN VỊ CẤP TỈNH</v>
      </c>
      <c r="M26" s="41" t="s">
        <v>16</v>
      </c>
      <c r="N26" s="73"/>
    </row>
    <row r="27" spans="1:14" s="44" customFormat="1" ht="18" customHeight="1" x14ac:dyDescent="0.45">
      <c r="A27" s="37" t="s">
        <v>10</v>
      </c>
      <c r="B27" s="38" t="s">
        <v>12</v>
      </c>
      <c r="C27" s="39">
        <f>SUM(D27:E27)</f>
        <v>6968.4</v>
      </c>
      <c r="D27" s="39">
        <v>6335</v>
      </c>
      <c r="E27" s="39">
        <v>633.40000000000009</v>
      </c>
      <c r="F27" s="39">
        <f>SUM(G27:H27)</f>
        <v>2338.6999999999998</v>
      </c>
      <c r="G27" s="39">
        <v>2007</v>
      </c>
      <c r="H27" s="39">
        <v>331.7</v>
      </c>
      <c r="I27" s="72">
        <f t="shared" si="9"/>
        <v>0.3356150622811549</v>
      </c>
      <c r="J27" s="72">
        <f t="shared" si="9"/>
        <v>0.31681136543014998</v>
      </c>
      <c r="K27" s="72">
        <f t="shared" si="9"/>
        <v>0.5236817177139248</v>
      </c>
      <c r="L27" s="41" t="str">
        <f t="shared" si="7"/>
        <v>CÁC ĐƠN VỊ CẤP TỈNH</v>
      </c>
      <c r="M27" s="41" t="s">
        <v>16</v>
      </c>
      <c r="N27" s="73"/>
    </row>
    <row r="28" spans="1:14" s="51" customFormat="1" ht="18" customHeight="1" x14ac:dyDescent="0.45">
      <c r="A28" s="45">
        <v>3</v>
      </c>
      <c r="B28" s="46" t="s">
        <v>17</v>
      </c>
      <c r="C28" s="47">
        <f t="shared" ref="C28:H28" si="11">SUM(C29:C30)</f>
        <v>36138</v>
      </c>
      <c r="D28" s="47">
        <f t="shared" si="11"/>
        <v>36138</v>
      </c>
      <c r="E28" s="47">
        <f t="shared" si="11"/>
        <v>0</v>
      </c>
      <c r="F28" s="47">
        <f t="shared" si="11"/>
        <v>14350</v>
      </c>
      <c r="G28" s="47">
        <f t="shared" si="11"/>
        <v>14350</v>
      </c>
      <c r="H28" s="47">
        <f t="shared" si="11"/>
        <v>0</v>
      </c>
      <c r="I28" s="70">
        <f t="shared" si="9"/>
        <v>0.39708893685317392</v>
      </c>
      <c r="J28" s="70">
        <f t="shared" si="9"/>
        <v>0.39708893685317392</v>
      </c>
      <c r="K28" s="70" t="str">
        <f t="shared" si="9"/>
        <v>-</v>
      </c>
      <c r="L28" s="49" t="str">
        <f t="shared" si="7"/>
        <v>CÁC ĐƠN VỊ CẤP TỈNH</v>
      </c>
      <c r="M28" s="49" t="s">
        <v>18</v>
      </c>
      <c r="N28" s="71"/>
    </row>
    <row r="29" spans="1:14" s="44" customFormat="1" ht="18" customHeight="1" x14ac:dyDescent="0.45">
      <c r="A29" s="37" t="s">
        <v>10</v>
      </c>
      <c r="B29" s="38" t="s">
        <v>11</v>
      </c>
      <c r="C29" s="39">
        <f>SUM(D29:E29)</f>
        <v>19945</v>
      </c>
      <c r="D29" s="39">
        <v>19945</v>
      </c>
      <c r="E29" s="39">
        <v>0</v>
      </c>
      <c r="F29" s="39">
        <f>SUM(G29:H29)</f>
        <v>5485</v>
      </c>
      <c r="G29" s="39">
        <v>5485</v>
      </c>
      <c r="H29" s="39">
        <v>0</v>
      </c>
      <c r="I29" s="72">
        <f t="shared" si="9"/>
        <v>0.27500626723489596</v>
      </c>
      <c r="J29" s="72">
        <f t="shared" si="9"/>
        <v>0.27500626723489596</v>
      </c>
      <c r="K29" s="72" t="str">
        <f t="shared" si="9"/>
        <v>-</v>
      </c>
      <c r="L29" s="41" t="str">
        <f t="shared" si="7"/>
        <v>CÁC ĐƠN VỊ CẤP TỈNH</v>
      </c>
      <c r="M29" s="41" t="s">
        <v>18</v>
      </c>
      <c r="N29" s="73"/>
    </row>
    <row r="30" spans="1:14" s="44" customFormat="1" ht="18" customHeight="1" x14ac:dyDescent="0.45">
      <c r="A30" s="37" t="s">
        <v>10</v>
      </c>
      <c r="B30" s="38" t="s">
        <v>12</v>
      </c>
      <c r="C30" s="39">
        <f>SUM(D30:E30)</f>
        <v>16193</v>
      </c>
      <c r="D30" s="39">
        <v>16193</v>
      </c>
      <c r="E30" s="39">
        <v>0</v>
      </c>
      <c r="F30" s="39">
        <f>SUM(G30:H30)</f>
        <v>8865</v>
      </c>
      <c r="G30" s="39">
        <v>8865</v>
      </c>
      <c r="H30" s="39">
        <v>0</v>
      </c>
      <c r="I30" s="72">
        <f t="shared" si="9"/>
        <v>0.5474587784845304</v>
      </c>
      <c r="J30" s="72">
        <f t="shared" si="9"/>
        <v>0.5474587784845304</v>
      </c>
      <c r="K30" s="72" t="str">
        <f t="shared" si="9"/>
        <v>-</v>
      </c>
      <c r="L30" s="41" t="str">
        <f t="shared" si="7"/>
        <v>CÁC ĐƠN VỊ CẤP TỈNH</v>
      </c>
      <c r="M30" s="41" t="s">
        <v>18</v>
      </c>
      <c r="N30" s="73"/>
    </row>
    <row r="31" spans="1:14" s="51" customFormat="1" ht="18" customHeight="1" x14ac:dyDescent="0.45">
      <c r="A31" s="45" t="s">
        <v>21</v>
      </c>
      <c r="B31" s="45" t="s">
        <v>22</v>
      </c>
      <c r="C31" s="47">
        <f t="shared" ref="C31:H31" si="12">SUM(C32:C33)</f>
        <v>294510.41000000003</v>
      </c>
      <c r="D31" s="47">
        <f t="shared" si="12"/>
        <v>236829</v>
      </c>
      <c r="E31" s="47">
        <f t="shared" si="12"/>
        <v>57681.41</v>
      </c>
      <c r="F31" s="47">
        <f t="shared" si="12"/>
        <v>219153.48556400003</v>
      </c>
      <c r="G31" s="47">
        <f t="shared" si="12"/>
        <v>179117.94756400003</v>
      </c>
      <c r="H31" s="47">
        <f t="shared" si="12"/>
        <v>40035.538</v>
      </c>
      <c r="I31" s="70">
        <f t="shared" si="9"/>
        <v>0.74412814665532534</v>
      </c>
      <c r="J31" s="70">
        <f t="shared" si="9"/>
        <v>0.75631762817898163</v>
      </c>
      <c r="K31" s="70">
        <f t="shared" si="9"/>
        <v>0.69408043249982965</v>
      </c>
      <c r="L31" s="49" t="str">
        <f>+B31</f>
        <v>ĐƠN VỊ CẤP HUYỆN</v>
      </c>
      <c r="M31" s="52"/>
      <c r="N31" s="71"/>
    </row>
    <row r="32" spans="1:14" s="44" customFormat="1" ht="18" customHeight="1" x14ac:dyDescent="0.45">
      <c r="A32" s="37" t="s">
        <v>10</v>
      </c>
      <c r="B32" s="38" t="s">
        <v>11</v>
      </c>
      <c r="C32" s="39">
        <f>SUM(D32:E32)</f>
        <v>231353</v>
      </c>
      <c r="D32" s="39">
        <f>D35+D38+D41</f>
        <v>175353</v>
      </c>
      <c r="E32" s="39">
        <f>E35+E38+E41</f>
        <v>56000</v>
      </c>
      <c r="F32" s="39">
        <f>SUM(G32:H32)</f>
        <v>189867.22500000003</v>
      </c>
      <c r="G32" s="39">
        <f>G35+G38+G41</f>
        <v>150235.22500000003</v>
      </c>
      <c r="H32" s="39">
        <f>H35+H38+H41</f>
        <v>39632</v>
      </c>
      <c r="I32" s="72">
        <f t="shared" si="9"/>
        <v>0.82068192329470568</v>
      </c>
      <c r="J32" s="72">
        <f t="shared" si="9"/>
        <v>0.85675879511613739</v>
      </c>
      <c r="K32" s="72">
        <f t="shared" si="9"/>
        <v>0.70771428571428574</v>
      </c>
      <c r="L32" s="41" t="str">
        <f>+L31</f>
        <v>ĐƠN VỊ CẤP HUYỆN</v>
      </c>
      <c r="M32" s="42"/>
      <c r="N32" s="73"/>
    </row>
    <row r="33" spans="1:14" s="44" customFormat="1" ht="18" customHeight="1" x14ac:dyDescent="0.45">
      <c r="A33" s="37" t="s">
        <v>10</v>
      </c>
      <c r="B33" s="38" t="s">
        <v>12</v>
      </c>
      <c r="C33" s="39">
        <f>SUM(D33:E33)</f>
        <v>63157.41</v>
      </c>
      <c r="D33" s="39">
        <f>D36+D39+D42</f>
        <v>61476</v>
      </c>
      <c r="E33" s="39">
        <f>E36+E39+E42</f>
        <v>1681.4099999999999</v>
      </c>
      <c r="F33" s="39">
        <f>SUM(G33:H33)</f>
        <v>29286.260564</v>
      </c>
      <c r="G33" s="39">
        <f>G36+G39+G42</f>
        <v>28882.722564</v>
      </c>
      <c r="H33" s="39">
        <f>H36+H39+H42</f>
        <v>403.53800000000001</v>
      </c>
      <c r="I33" s="72">
        <f t="shared" si="9"/>
        <v>0.46370268451477031</v>
      </c>
      <c r="J33" s="72">
        <f t="shared" si="9"/>
        <v>0.4698211100917431</v>
      </c>
      <c r="K33" s="72">
        <f t="shared" si="9"/>
        <v>0.23999976210442428</v>
      </c>
      <c r="L33" s="41" t="str">
        <f t="shared" ref="L33:L42" si="13">+L32</f>
        <v>ĐƠN VỊ CẤP HUYỆN</v>
      </c>
      <c r="M33" s="42"/>
      <c r="N33" s="73"/>
    </row>
    <row r="34" spans="1:14" s="51" customFormat="1" ht="24.75" customHeight="1" x14ac:dyDescent="0.45">
      <c r="A34" s="45">
        <v>1</v>
      </c>
      <c r="B34" s="46" t="s">
        <v>13</v>
      </c>
      <c r="C34" s="47">
        <f t="shared" ref="C34:H34" si="14">SUM(C35:C36)</f>
        <v>8395</v>
      </c>
      <c r="D34" s="47">
        <f t="shared" si="14"/>
        <v>8395</v>
      </c>
      <c r="E34" s="47">
        <f t="shared" si="14"/>
        <v>0</v>
      </c>
      <c r="F34" s="47">
        <f t="shared" si="14"/>
        <v>6824.9634399999995</v>
      </c>
      <c r="G34" s="47">
        <f t="shared" si="14"/>
        <v>6824.9634399999995</v>
      </c>
      <c r="H34" s="47">
        <f t="shared" si="14"/>
        <v>0</v>
      </c>
      <c r="I34" s="70">
        <f t="shared" si="9"/>
        <v>0.81297956402620597</v>
      </c>
      <c r="J34" s="70">
        <f t="shared" si="9"/>
        <v>0.81297956402620597</v>
      </c>
      <c r="K34" s="70" t="str">
        <f t="shared" si="9"/>
        <v>-</v>
      </c>
      <c r="L34" s="49" t="str">
        <f t="shared" si="13"/>
        <v>ĐƠN VỊ CẤP HUYỆN</v>
      </c>
      <c r="M34" s="49" t="s">
        <v>14</v>
      </c>
      <c r="N34" s="71"/>
    </row>
    <row r="35" spans="1:14" s="44" customFormat="1" ht="18" customHeight="1" x14ac:dyDescent="0.45">
      <c r="A35" s="37" t="s">
        <v>10</v>
      </c>
      <c r="B35" s="38" t="s">
        <v>11</v>
      </c>
      <c r="C35" s="39">
        <f>SUM(D35:E35)</f>
        <v>6253</v>
      </c>
      <c r="D35" s="39">
        <f>D47+D59+D71+D83+D95+D107+D119+D131+D143+D155+D167+D179+D191</f>
        <v>6253</v>
      </c>
      <c r="E35" s="39">
        <f>E47+E59+E71+E83+E95+E107+E119+E131+E143+E155+E167+E179+E191</f>
        <v>0</v>
      </c>
      <c r="F35" s="39">
        <f>SUM(G35:H35)</f>
        <v>5814.8609999999999</v>
      </c>
      <c r="G35" s="39">
        <f>G47+G59+G71+G83+G95+G107+G119+G131+G143+G155+G167+G179+G191</f>
        <v>5814.8609999999999</v>
      </c>
      <c r="H35" s="39">
        <f>H47+H59+H71+H83+H95+H107+H119+H131+H143+H155+H167+H179+H191</f>
        <v>0</v>
      </c>
      <c r="I35" s="72">
        <f t="shared" si="9"/>
        <v>0.92993139293139293</v>
      </c>
      <c r="J35" s="72">
        <f t="shared" si="9"/>
        <v>0.92993139293139293</v>
      </c>
      <c r="K35" s="72" t="str">
        <f t="shared" si="9"/>
        <v>-</v>
      </c>
      <c r="L35" s="41" t="str">
        <f t="shared" si="13"/>
        <v>ĐƠN VỊ CẤP HUYỆN</v>
      </c>
      <c r="M35" s="41" t="s">
        <v>14</v>
      </c>
      <c r="N35" s="73"/>
    </row>
    <row r="36" spans="1:14" s="44" customFormat="1" ht="18" customHeight="1" x14ac:dyDescent="0.45">
      <c r="A36" s="37" t="s">
        <v>10</v>
      </c>
      <c r="B36" s="38" t="s">
        <v>12</v>
      </c>
      <c r="C36" s="39">
        <f>SUM(D36:E36)</f>
        <v>2142</v>
      </c>
      <c r="D36" s="39">
        <f>D48+D60+D72+D84+D96+D108+D120+D132+D144+D156+D168+D180+D192</f>
        <v>2142</v>
      </c>
      <c r="E36" s="39">
        <f>E48+E60+E72+E84+E96+E108+E120+E132+E144+E156+E168+E180+E192</f>
        <v>0</v>
      </c>
      <c r="F36" s="39">
        <f>SUM(G36:H36)</f>
        <v>1010.1024400000001</v>
      </c>
      <c r="G36" s="39">
        <f>G48+G60+G72+G84+G96+G108+G120+G132+G144+G156+G168+G180+G192</f>
        <v>1010.1024400000001</v>
      </c>
      <c r="H36" s="39">
        <f>H48+H60+H72+H84+H96+H108+H120+H132+H144+H156+H168+H180+H192</f>
        <v>0</v>
      </c>
      <c r="I36" s="72">
        <f t="shared" si="9"/>
        <v>0.47156976657329602</v>
      </c>
      <c r="J36" s="72">
        <f t="shared" si="9"/>
        <v>0.47156976657329602</v>
      </c>
      <c r="K36" s="72" t="str">
        <f t="shared" si="9"/>
        <v>-</v>
      </c>
      <c r="L36" s="41" t="str">
        <f t="shared" si="13"/>
        <v>ĐƠN VỊ CẤP HUYỆN</v>
      </c>
      <c r="M36" s="41" t="s">
        <v>14</v>
      </c>
      <c r="N36" s="73"/>
    </row>
    <row r="37" spans="1:14" s="51" customFormat="1" ht="18" customHeight="1" x14ac:dyDescent="0.45">
      <c r="A37" s="45">
        <v>2</v>
      </c>
      <c r="B37" s="46" t="s">
        <v>15</v>
      </c>
      <c r="C37" s="47">
        <f t="shared" ref="C37:H37" si="15">SUM(C38:C39)</f>
        <v>25748.41</v>
      </c>
      <c r="D37" s="47">
        <f t="shared" si="15"/>
        <v>24067</v>
      </c>
      <c r="E37" s="47">
        <f t="shared" si="15"/>
        <v>1681.4099999999999</v>
      </c>
      <c r="F37" s="47">
        <f t="shared" si="15"/>
        <v>7975.7991239999992</v>
      </c>
      <c r="G37" s="47">
        <f t="shared" si="15"/>
        <v>7572.2611239999997</v>
      </c>
      <c r="H37" s="47">
        <f t="shared" si="15"/>
        <v>403.53800000000001</v>
      </c>
      <c r="I37" s="70">
        <f t="shared" si="9"/>
        <v>0.30975889866597583</v>
      </c>
      <c r="J37" s="70">
        <f t="shared" si="9"/>
        <v>0.31463253101757593</v>
      </c>
      <c r="K37" s="70">
        <f t="shared" si="9"/>
        <v>0.23999976210442428</v>
      </c>
      <c r="L37" s="49" t="str">
        <f t="shared" si="13"/>
        <v>ĐƠN VỊ CẤP HUYỆN</v>
      </c>
      <c r="M37" s="49" t="s">
        <v>16</v>
      </c>
      <c r="N37" s="71"/>
    </row>
    <row r="38" spans="1:14" s="44" customFormat="1" ht="18" customHeight="1" x14ac:dyDescent="0.45">
      <c r="A38" s="37" t="s">
        <v>10</v>
      </c>
      <c r="B38" s="38" t="s">
        <v>11</v>
      </c>
      <c r="C38" s="39">
        <f>SUM(D38:E38)</f>
        <v>0</v>
      </c>
      <c r="D38" s="39">
        <f>D50+D62+D74+D86+D98+D110+D122+D134+D146+D158+D170+D182+D194</f>
        <v>0</v>
      </c>
      <c r="E38" s="39">
        <f>E50+E62+E74+E86+E98+E110+E122+E134+E146+E158+E170+E182+E194</f>
        <v>0</v>
      </c>
      <c r="F38" s="39">
        <f>SUM(G38:H38)</f>
        <v>0</v>
      </c>
      <c r="G38" s="39">
        <f>G50+G62+G74+G86+G98+G110+G122+G134+G146+G158+G170+G182+G194</f>
        <v>0</v>
      </c>
      <c r="H38" s="39">
        <f>H50+H62+H74+H86+H98+H110+H122+H134+H146+H158+H170+H182+H194</f>
        <v>0</v>
      </c>
      <c r="I38" s="72" t="str">
        <f t="shared" si="9"/>
        <v>-</v>
      </c>
      <c r="J38" s="72" t="str">
        <f t="shared" si="9"/>
        <v>-</v>
      </c>
      <c r="K38" s="72" t="str">
        <f t="shared" si="9"/>
        <v>-</v>
      </c>
      <c r="L38" s="41" t="str">
        <f t="shared" si="13"/>
        <v>ĐƠN VỊ CẤP HUYỆN</v>
      </c>
      <c r="M38" s="41" t="s">
        <v>16</v>
      </c>
      <c r="N38" s="73"/>
    </row>
    <row r="39" spans="1:14" s="44" customFormat="1" ht="18" customHeight="1" x14ac:dyDescent="0.45">
      <c r="A39" s="37" t="s">
        <v>10</v>
      </c>
      <c r="B39" s="38" t="s">
        <v>12</v>
      </c>
      <c r="C39" s="39">
        <f>SUM(D39:E39)</f>
        <v>25748.41</v>
      </c>
      <c r="D39" s="39">
        <f>D51+D63+D75+D87+D99+D111+D123+D135+D147+D159+D171+D183+D195</f>
        <v>24067</v>
      </c>
      <c r="E39" s="39">
        <f>E51+E63+E75+E87+E99+E111+E123+E135+E147+E159+E171+E183+E195</f>
        <v>1681.4099999999999</v>
      </c>
      <c r="F39" s="39">
        <f>SUM(G39:H39)</f>
        <v>7975.7991239999992</v>
      </c>
      <c r="G39" s="39">
        <f>G51+G63+G75+G87+G99+G111+G123+G135+G147+G159+G171+G183+G195</f>
        <v>7572.2611239999997</v>
      </c>
      <c r="H39" s="39">
        <f>H51+H63+H75+H87+H99+H111+H123+H135+H147+H159+H171+H183+H195</f>
        <v>403.53800000000001</v>
      </c>
      <c r="I39" s="72">
        <f t="shared" si="9"/>
        <v>0.30975889866597583</v>
      </c>
      <c r="J39" s="72">
        <f t="shared" si="9"/>
        <v>0.31463253101757593</v>
      </c>
      <c r="K39" s="72">
        <f t="shared" si="9"/>
        <v>0.23999976210442428</v>
      </c>
      <c r="L39" s="41" t="str">
        <f t="shared" si="13"/>
        <v>ĐƠN VỊ CẤP HUYỆN</v>
      </c>
      <c r="M39" s="41" t="s">
        <v>16</v>
      </c>
      <c r="N39" s="73"/>
    </row>
    <row r="40" spans="1:14" s="51" customFormat="1" ht="18" customHeight="1" x14ac:dyDescent="0.45">
      <c r="A40" s="45">
        <v>3</v>
      </c>
      <c r="B40" s="46" t="s">
        <v>17</v>
      </c>
      <c r="C40" s="47">
        <f t="shared" ref="C40:H40" si="16">SUM(C41:C42)</f>
        <v>260367</v>
      </c>
      <c r="D40" s="47">
        <f t="shared" si="16"/>
        <v>204367</v>
      </c>
      <c r="E40" s="47">
        <f t="shared" si="16"/>
        <v>56000</v>
      </c>
      <c r="F40" s="47">
        <f t="shared" si="16"/>
        <v>204352.72300000003</v>
      </c>
      <c r="G40" s="47">
        <f t="shared" si="16"/>
        <v>164720.72300000003</v>
      </c>
      <c r="H40" s="47">
        <f t="shared" si="16"/>
        <v>39632</v>
      </c>
      <c r="I40" s="70">
        <f t="shared" si="9"/>
        <v>0.78486414560985085</v>
      </c>
      <c r="J40" s="70">
        <f t="shared" si="9"/>
        <v>0.8060045065984236</v>
      </c>
      <c r="K40" s="70">
        <f t="shared" si="9"/>
        <v>0.70771428571428574</v>
      </c>
      <c r="L40" s="49" t="str">
        <f t="shared" si="13"/>
        <v>ĐƠN VỊ CẤP HUYỆN</v>
      </c>
      <c r="M40" s="49" t="s">
        <v>18</v>
      </c>
      <c r="N40" s="71"/>
    </row>
    <row r="41" spans="1:14" s="44" customFormat="1" ht="18" customHeight="1" x14ac:dyDescent="0.45">
      <c r="A41" s="37" t="s">
        <v>10</v>
      </c>
      <c r="B41" s="38" t="s">
        <v>11</v>
      </c>
      <c r="C41" s="39">
        <f>SUM(D41:E41)</f>
        <v>225100</v>
      </c>
      <c r="D41" s="39">
        <f>D53+D65+D77+D89+D101+D113+D125+D137+D149+D161+D173+D185+D197</f>
        <v>169100</v>
      </c>
      <c r="E41" s="39">
        <f>E53+E65+E77+E89+E101+E113+E125+E137+E149+E161+E173+E185+E197</f>
        <v>56000</v>
      </c>
      <c r="F41" s="39">
        <f>SUM(G41:H41)</f>
        <v>184052.36400000003</v>
      </c>
      <c r="G41" s="39">
        <f>G53+G65+G77+G89+G101+G113+G125+G137+G149+G161+G173+G185+G197</f>
        <v>144420.36400000003</v>
      </c>
      <c r="H41" s="39">
        <f>H53+H65+H77+H89+H101+H113+H125+H137+H149+H161+H173+H185+H197</f>
        <v>39632</v>
      </c>
      <c r="I41" s="72">
        <f t="shared" si="9"/>
        <v>0.81764710795202145</v>
      </c>
      <c r="J41" s="72">
        <f t="shared" si="9"/>
        <v>0.85405301005322309</v>
      </c>
      <c r="K41" s="72">
        <f t="shared" si="9"/>
        <v>0.70771428571428574</v>
      </c>
      <c r="L41" s="41" t="str">
        <f t="shared" si="13"/>
        <v>ĐƠN VỊ CẤP HUYỆN</v>
      </c>
      <c r="M41" s="41" t="s">
        <v>18</v>
      </c>
      <c r="N41" s="73"/>
    </row>
    <row r="42" spans="1:14" s="44" customFormat="1" ht="18" customHeight="1" x14ac:dyDescent="0.45">
      <c r="A42" s="37" t="s">
        <v>10</v>
      </c>
      <c r="B42" s="38" t="s">
        <v>12</v>
      </c>
      <c r="C42" s="39">
        <f>SUM(D42:E42)</f>
        <v>35267</v>
      </c>
      <c r="D42" s="39">
        <f>D54+D66+D78+D90+D102+D114+D126+D138+D150+D162+D174+D186+D198</f>
        <v>35267</v>
      </c>
      <c r="E42" s="39">
        <f>E54+E66+E78+E90+E102+E114+E126+E138+E150+E162+E174+E186+E198</f>
        <v>0</v>
      </c>
      <c r="F42" s="39">
        <f>SUM(G42:H42)</f>
        <v>20300.359</v>
      </c>
      <c r="G42" s="39">
        <f>G54+G66+G78+G90+G102+G114+G126+G138+G150+G162+G174+G186+G198</f>
        <v>20300.359</v>
      </c>
      <c r="H42" s="39">
        <f>H54+H66+H78+H90+H102+H114+H126+H138+H150+H162+H174+H186+H198</f>
        <v>0</v>
      </c>
      <c r="I42" s="72">
        <f t="shared" si="9"/>
        <v>0.57561910567953045</v>
      </c>
      <c r="J42" s="72">
        <f t="shared" si="9"/>
        <v>0.57561910567953045</v>
      </c>
      <c r="K42" s="72" t="str">
        <f t="shared" si="9"/>
        <v>-</v>
      </c>
      <c r="L42" s="41" t="str">
        <f t="shared" si="13"/>
        <v>ĐƠN VỊ CẤP HUYỆN</v>
      </c>
      <c r="M42" s="41" t="s">
        <v>18</v>
      </c>
      <c r="N42" s="73"/>
    </row>
    <row r="43" spans="1:14" s="51" customFormat="1" ht="18" customHeight="1" x14ac:dyDescent="0.45">
      <c r="A43" s="45"/>
      <c r="B43" s="45" t="s">
        <v>23</v>
      </c>
      <c r="C43" s="47">
        <f t="shared" ref="C43:H43" si="17">SUM(C44:C45)</f>
        <v>43189.020000000004</v>
      </c>
      <c r="D43" s="47">
        <f t="shared" si="17"/>
        <v>26895</v>
      </c>
      <c r="E43" s="47">
        <f t="shared" si="17"/>
        <v>16294.02</v>
      </c>
      <c r="F43" s="47">
        <f t="shared" si="17"/>
        <v>32148</v>
      </c>
      <c r="G43" s="47">
        <f t="shared" si="17"/>
        <v>15985</v>
      </c>
      <c r="H43" s="47">
        <f t="shared" si="17"/>
        <v>16163</v>
      </c>
      <c r="I43" s="70">
        <f t="shared" si="9"/>
        <v>0.74435585711368302</v>
      </c>
      <c r="J43" s="70">
        <f t="shared" si="9"/>
        <v>0.59434839189440414</v>
      </c>
      <c r="K43" s="70">
        <f t="shared" si="9"/>
        <v>0.99195901318397794</v>
      </c>
      <c r="L43" s="49" t="str">
        <f>+B43</f>
        <v>HUYỆN KỲ ANH</v>
      </c>
      <c r="M43" s="52"/>
      <c r="N43" s="71"/>
    </row>
    <row r="44" spans="1:14" s="44" customFormat="1" ht="18" customHeight="1" x14ac:dyDescent="0.45">
      <c r="A44" s="37" t="s">
        <v>10</v>
      </c>
      <c r="B44" s="38" t="s">
        <v>11</v>
      </c>
      <c r="C44" s="39">
        <f>SUM(D44:E44)</f>
        <v>38568</v>
      </c>
      <c r="D44" s="39">
        <f>D47+D50+D53</f>
        <v>22428</v>
      </c>
      <c r="E44" s="39">
        <f>E47+E50+E53</f>
        <v>16140</v>
      </c>
      <c r="F44" s="39">
        <f>SUM(G44:H44)</f>
        <v>30560</v>
      </c>
      <c r="G44" s="39">
        <f>G47+G50+G53</f>
        <v>14420</v>
      </c>
      <c r="H44" s="39">
        <f>H47+H50+H53</f>
        <v>16140</v>
      </c>
      <c r="I44" s="72">
        <f t="shared" si="9"/>
        <v>0.79236672889442028</v>
      </c>
      <c r="J44" s="72">
        <f t="shared" si="9"/>
        <v>0.64294631710362049</v>
      </c>
      <c r="K44" s="72">
        <f t="shared" si="9"/>
        <v>1</v>
      </c>
      <c r="L44" s="41" t="str">
        <f>+L43</f>
        <v>HUYỆN KỲ ANH</v>
      </c>
      <c r="M44" s="42"/>
      <c r="N44" s="73"/>
    </row>
    <row r="45" spans="1:14" s="44" customFormat="1" ht="18" customHeight="1" x14ac:dyDescent="0.45">
      <c r="A45" s="37" t="s">
        <v>10</v>
      </c>
      <c r="B45" s="38" t="s">
        <v>12</v>
      </c>
      <c r="C45" s="39">
        <f>SUM(D45:E45)</f>
        <v>4621.0200000000004</v>
      </c>
      <c r="D45" s="39">
        <f>D48+D51+D54</f>
        <v>4467</v>
      </c>
      <c r="E45" s="39">
        <f>E48+E51+E54</f>
        <v>154.02000000000001</v>
      </c>
      <c r="F45" s="39">
        <f>SUM(G45:H45)</f>
        <v>1588</v>
      </c>
      <c r="G45" s="39">
        <f>G48+G51+G54</f>
        <v>1565</v>
      </c>
      <c r="H45" s="39">
        <f>H48+H51+H54</f>
        <v>23</v>
      </c>
      <c r="I45" s="72">
        <f t="shared" si="9"/>
        <v>0.34364707358981345</v>
      </c>
      <c r="J45" s="72">
        <f t="shared" si="9"/>
        <v>0.35034698903066935</v>
      </c>
      <c r="K45" s="72">
        <f t="shared" si="9"/>
        <v>0.14933125568108038</v>
      </c>
      <c r="L45" s="41" t="str">
        <f t="shared" ref="L45:L54" si="18">+L44</f>
        <v>HUYỆN KỲ ANH</v>
      </c>
      <c r="M45" s="42"/>
      <c r="N45" s="73"/>
    </row>
    <row r="46" spans="1:14" s="51" customFormat="1" ht="26.25" customHeight="1" x14ac:dyDescent="0.45">
      <c r="A46" s="45">
        <v>1</v>
      </c>
      <c r="B46" s="46" t="s">
        <v>13</v>
      </c>
      <c r="C46" s="47">
        <f t="shared" ref="C46:H46" si="19">SUM(C47:C48)</f>
        <v>0</v>
      </c>
      <c r="D46" s="47">
        <f t="shared" si="19"/>
        <v>0</v>
      </c>
      <c r="E46" s="47">
        <f t="shared" si="19"/>
        <v>0</v>
      </c>
      <c r="F46" s="47">
        <f t="shared" si="19"/>
        <v>0</v>
      </c>
      <c r="G46" s="47">
        <f t="shared" si="19"/>
        <v>0</v>
      </c>
      <c r="H46" s="47">
        <f t="shared" si="19"/>
        <v>0</v>
      </c>
      <c r="I46" s="70" t="str">
        <f t="shared" si="9"/>
        <v>-</v>
      </c>
      <c r="J46" s="70" t="str">
        <f t="shared" si="9"/>
        <v>-</v>
      </c>
      <c r="K46" s="70" t="str">
        <f t="shared" si="9"/>
        <v>-</v>
      </c>
      <c r="L46" s="49" t="str">
        <f t="shared" si="18"/>
        <v>HUYỆN KỲ ANH</v>
      </c>
      <c r="M46" s="49" t="s">
        <v>14</v>
      </c>
      <c r="N46" s="71"/>
    </row>
    <row r="47" spans="1:14" s="44" customFormat="1" ht="18" customHeight="1" x14ac:dyDescent="0.45">
      <c r="A47" s="37" t="s">
        <v>10</v>
      </c>
      <c r="B47" s="38" t="s">
        <v>11</v>
      </c>
      <c r="C47" s="39">
        <f>SUM(D47:E47)</f>
        <v>0</v>
      </c>
      <c r="D47" s="39"/>
      <c r="E47" s="39"/>
      <c r="F47" s="39">
        <f>SUM(G47:H47)</f>
        <v>0</v>
      </c>
      <c r="G47" s="39"/>
      <c r="H47" s="39"/>
      <c r="I47" s="72" t="str">
        <f t="shared" si="9"/>
        <v>-</v>
      </c>
      <c r="J47" s="72" t="str">
        <f t="shared" si="9"/>
        <v>-</v>
      </c>
      <c r="K47" s="72" t="str">
        <f t="shared" si="9"/>
        <v>-</v>
      </c>
      <c r="L47" s="41" t="str">
        <f t="shared" si="18"/>
        <v>HUYỆN KỲ ANH</v>
      </c>
      <c r="M47" s="41" t="s">
        <v>14</v>
      </c>
      <c r="N47" s="73"/>
    </row>
    <row r="48" spans="1:14" s="44" customFormat="1" ht="18" customHeight="1" x14ac:dyDescent="0.45">
      <c r="A48" s="37" t="s">
        <v>10</v>
      </c>
      <c r="B48" s="38" t="s">
        <v>12</v>
      </c>
      <c r="C48" s="39">
        <f>SUM(D48:E48)</f>
        <v>0</v>
      </c>
      <c r="D48" s="39"/>
      <c r="E48" s="39"/>
      <c r="F48" s="39">
        <f>SUM(G48:H48)</f>
        <v>0</v>
      </c>
      <c r="G48" s="39"/>
      <c r="H48" s="39"/>
      <c r="I48" s="72" t="str">
        <f t="shared" si="9"/>
        <v>-</v>
      </c>
      <c r="J48" s="72" t="str">
        <f t="shared" si="9"/>
        <v>-</v>
      </c>
      <c r="K48" s="72" t="str">
        <f t="shared" si="9"/>
        <v>-</v>
      </c>
      <c r="L48" s="41" t="str">
        <f t="shared" si="18"/>
        <v>HUYỆN KỲ ANH</v>
      </c>
      <c r="M48" s="41" t="s">
        <v>14</v>
      </c>
      <c r="N48" s="73"/>
    </row>
    <row r="49" spans="1:14" s="51" customFormat="1" ht="18" customHeight="1" x14ac:dyDescent="0.45">
      <c r="A49" s="45">
        <v>2</v>
      </c>
      <c r="B49" s="46" t="s">
        <v>15</v>
      </c>
      <c r="C49" s="47">
        <f t="shared" ref="C49:H49" si="20">SUM(C50:C51)</f>
        <v>2356.02</v>
      </c>
      <c r="D49" s="47">
        <f t="shared" si="20"/>
        <v>2202</v>
      </c>
      <c r="E49" s="47">
        <f t="shared" si="20"/>
        <v>154.02000000000001</v>
      </c>
      <c r="F49" s="47">
        <f t="shared" si="20"/>
        <v>577</v>
      </c>
      <c r="G49" s="47">
        <f t="shared" si="20"/>
        <v>554</v>
      </c>
      <c r="H49" s="47">
        <f t="shared" si="20"/>
        <v>23</v>
      </c>
      <c r="I49" s="70">
        <f t="shared" si="9"/>
        <v>0.24490454240626142</v>
      </c>
      <c r="J49" s="70">
        <f t="shared" si="9"/>
        <v>0.25158946412352406</v>
      </c>
      <c r="K49" s="70">
        <f t="shared" si="9"/>
        <v>0.14933125568108038</v>
      </c>
      <c r="L49" s="49" t="str">
        <f t="shared" si="18"/>
        <v>HUYỆN KỲ ANH</v>
      </c>
      <c r="M49" s="49" t="s">
        <v>16</v>
      </c>
      <c r="N49" s="71"/>
    </row>
    <row r="50" spans="1:14" s="44" customFormat="1" ht="18" customHeight="1" x14ac:dyDescent="0.45">
      <c r="A50" s="37" t="s">
        <v>10</v>
      </c>
      <c r="B50" s="38" t="s">
        <v>11</v>
      </c>
      <c r="C50" s="39">
        <f>SUM(D50:E50)</f>
        <v>0</v>
      </c>
      <c r="D50" s="39">
        <v>0</v>
      </c>
      <c r="E50" s="39">
        <v>0</v>
      </c>
      <c r="F50" s="39">
        <f>SUM(G50:H50)</f>
        <v>0</v>
      </c>
      <c r="G50" s="39">
        <v>0</v>
      </c>
      <c r="H50" s="39">
        <v>0</v>
      </c>
      <c r="I50" s="72" t="str">
        <f t="shared" si="9"/>
        <v>-</v>
      </c>
      <c r="J50" s="72" t="str">
        <f t="shared" si="9"/>
        <v>-</v>
      </c>
      <c r="K50" s="72" t="str">
        <f t="shared" si="9"/>
        <v>-</v>
      </c>
      <c r="L50" s="41" t="str">
        <f t="shared" si="18"/>
        <v>HUYỆN KỲ ANH</v>
      </c>
      <c r="M50" s="41" t="s">
        <v>16</v>
      </c>
      <c r="N50" s="73"/>
    </row>
    <row r="51" spans="1:14" s="44" customFormat="1" ht="18" customHeight="1" x14ac:dyDescent="0.45">
      <c r="A51" s="37" t="s">
        <v>10</v>
      </c>
      <c r="B51" s="38" t="s">
        <v>12</v>
      </c>
      <c r="C51" s="39">
        <f>SUM(D51:E51)</f>
        <v>2356.02</v>
      </c>
      <c r="D51" s="39">
        <v>2202</v>
      </c>
      <c r="E51" s="39">
        <v>154.02000000000001</v>
      </c>
      <c r="F51" s="39">
        <f>SUM(G51:H51)</f>
        <v>577</v>
      </c>
      <c r="G51" s="39">
        <v>554</v>
      </c>
      <c r="H51" s="39">
        <v>23</v>
      </c>
      <c r="I51" s="72">
        <f t="shared" si="9"/>
        <v>0.24490454240626142</v>
      </c>
      <c r="J51" s="72">
        <f t="shared" si="9"/>
        <v>0.25158946412352406</v>
      </c>
      <c r="K51" s="72">
        <f t="shared" si="9"/>
        <v>0.14933125568108038</v>
      </c>
      <c r="L51" s="41" t="str">
        <f t="shared" si="18"/>
        <v>HUYỆN KỲ ANH</v>
      </c>
      <c r="M51" s="41" t="s">
        <v>16</v>
      </c>
      <c r="N51" s="73"/>
    </row>
    <row r="52" spans="1:14" s="51" customFormat="1" ht="18" customHeight="1" x14ac:dyDescent="0.45">
      <c r="A52" s="45">
        <v>3</v>
      </c>
      <c r="B52" s="46" t="s">
        <v>17</v>
      </c>
      <c r="C52" s="47">
        <f t="shared" ref="C52:H52" si="21">SUM(C53:C54)</f>
        <v>40833</v>
      </c>
      <c r="D52" s="47">
        <f t="shared" si="21"/>
        <v>24693</v>
      </c>
      <c r="E52" s="47">
        <f t="shared" si="21"/>
        <v>16140</v>
      </c>
      <c r="F52" s="47">
        <f t="shared" si="21"/>
        <v>31571</v>
      </c>
      <c r="G52" s="47">
        <f t="shared" si="21"/>
        <v>15431</v>
      </c>
      <c r="H52" s="47">
        <f t="shared" si="21"/>
        <v>16140</v>
      </c>
      <c r="I52" s="70">
        <f t="shared" si="9"/>
        <v>0.77317365856047804</v>
      </c>
      <c r="J52" s="70">
        <f t="shared" si="9"/>
        <v>0.62491394322277571</v>
      </c>
      <c r="K52" s="70">
        <f t="shared" si="9"/>
        <v>1</v>
      </c>
      <c r="L52" s="49" t="str">
        <f t="shared" si="18"/>
        <v>HUYỆN KỲ ANH</v>
      </c>
      <c r="M52" s="49" t="s">
        <v>18</v>
      </c>
      <c r="N52" s="71"/>
    </row>
    <row r="53" spans="1:14" s="44" customFormat="1" ht="18" customHeight="1" x14ac:dyDescent="0.45">
      <c r="A53" s="37" t="s">
        <v>10</v>
      </c>
      <c r="B53" s="38" t="s">
        <v>11</v>
      </c>
      <c r="C53" s="39">
        <f>SUM(D53:E53)</f>
        <v>38568</v>
      </c>
      <c r="D53" s="39">
        <v>22428</v>
      </c>
      <c r="E53" s="39">
        <v>16140</v>
      </c>
      <c r="F53" s="39">
        <f>SUM(G53:H53)</f>
        <v>30560</v>
      </c>
      <c r="G53" s="39">
        <v>14420</v>
      </c>
      <c r="H53" s="39">
        <v>16140</v>
      </c>
      <c r="I53" s="72">
        <f t="shared" si="9"/>
        <v>0.79236672889442028</v>
      </c>
      <c r="J53" s="72">
        <f t="shared" si="9"/>
        <v>0.64294631710362049</v>
      </c>
      <c r="K53" s="72">
        <f t="shared" si="9"/>
        <v>1</v>
      </c>
      <c r="L53" s="41" t="str">
        <f t="shared" si="18"/>
        <v>HUYỆN KỲ ANH</v>
      </c>
      <c r="M53" s="41" t="s">
        <v>18</v>
      </c>
      <c r="N53" s="73"/>
    </row>
    <row r="54" spans="1:14" s="44" customFormat="1" ht="18" customHeight="1" x14ac:dyDescent="0.45">
      <c r="A54" s="37" t="s">
        <v>10</v>
      </c>
      <c r="B54" s="38" t="s">
        <v>12</v>
      </c>
      <c r="C54" s="39">
        <f>SUM(D54:E54)</f>
        <v>2265</v>
      </c>
      <c r="D54" s="39">
        <v>2265</v>
      </c>
      <c r="E54" s="39">
        <v>0</v>
      </c>
      <c r="F54" s="39">
        <f>SUM(G54:H54)</f>
        <v>1011</v>
      </c>
      <c r="G54" s="39">
        <v>1011</v>
      </c>
      <c r="H54" s="39">
        <v>0</v>
      </c>
      <c r="I54" s="72">
        <f t="shared" si="9"/>
        <v>0.44635761589403972</v>
      </c>
      <c r="J54" s="72">
        <f t="shared" si="9"/>
        <v>0.44635761589403972</v>
      </c>
      <c r="K54" s="72" t="str">
        <f t="shared" si="9"/>
        <v>-</v>
      </c>
      <c r="L54" s="41" t="str">
        <f t="shared" si="18"/>
        <v>HUYỆN KỲ ANH</v>
      </c>
      <c r="M54" s="41" t="s">
        <v>18</v>
      </c>
      <c r="N54" s="73"/>
    </row>
    <row r="55" spans="1:14" s="51" customFormat="1" ht="18" customHeight="1" x14ac:dyDescent="0.45">
      <c r="A55" s="45"/>
      <c r="B55" s="45" t="s">
        <v>24</v>
      </c>
      <c r="C55" s="47">
        <f t="shared" ref="C55:H55" si="22">SUM(C56:C57)</f>
        <v>5583.17</v>
      </c>
      <c r="D55" s="47">
        <f t="shared" si="22"/>
        <v>5469</v>
      </c>
      <c r="E55" s="47">
        <f t="shared" si="22"/>
        <v>114.17</v>
      </c>
      <c r="F55" s="47">
        <f t="shared" si="22"/>
        <v>4568.7</v>
      </c>
      <c r="G55" s="47">
        <f t="shared" si="22"/>
        <v>4522.7</v>
      </c>
      <c r="H55" s="47">
        <f t="shared" si="22"/>
        <v>46</v>
      </c>
      <c r="I55" s="70">
        <f t="shared" si="9"/>
        <v>0.81829856515205512</v>
      </c>
      <c r="J55" s="70">
        <f t="shared" si="9"/>
        <v>0.82697019564819896</v>
      </c>
      <c r="K55" s="70">
        <f t="shared" si="9"/>
        <v>0.40290794429359728</v>
      </c>
      <c r="L55" s="49" t="str">
        <f>+B55</f>
        <v>THỊ XÃ KỲ ANH</v>
      </c>
      <c r="M55" s="52"/>
      <c r="N55" s="71"/>
    </row>
    <row r="56" spans="1:14" s="44" customFormat="1" ht="18" customHeight="1" x14ac:dyDescent="0.45">
      <c r="A56" s="37" t="s">
        <v>10</v>
      </c>
      <c r="B56" s="38" t="s">
        <v>11</v>
      </c>
      <c r="C56" s="39">
        <f>SUM(D56:E56)</f>
        <v>2760</v>
      </c>
      <c r="D56" s="39">
        <f>D59+D62+D65</f>
        <v>2760</v>
      </c>
      <c r="E56" s="39">
        <f>E59+E62+E65</f>
        <v>0</v>
      </c>
      <c r="F56" s="39">
        <f>SUM(G56:H56)</f>
        <v>2760</v>
      </c>
      <c r="G56" s="39">
        <f>G59+G62+G65</f>
        <v>2760</v>
      </c>
      <c r="H56" s="39">
        <f>H59+H62+H65</f>
        <v>0</v>
      </c>
      <c r="I56" s="72">
        <f t="shared" si="9"/>
        <v>1</v>
      </c>
      <c r="J56" s="72">
        <f t="shared" si="9"/>
        <v>1</v>
      </c>
      <c r="K56" s="72" t="str">
        <f t="shared" si="9"/>
        <v>-</v>
      </c>
      <c r="L56" s="41" t="str">
        <f>+L55</f>
        <v>THỊ XÃ KỲ ANH</v>
      </c>
      <c r="M56" s="42"/>
      <c r="N56" s="73"/>
    </row>
    <row r="57" spans="1:14" s="44" customFormat="1" ht="18" customHeight="1" x14ac:dyDescent="0.45">
      <c r="A57" s="37" t="s">
        <v>10</v>
      </c>
      <c r="B57" s="38" t="s">
        <v>12</v>
      </c>
      <c r="C57" s="39">
        <f>SUM(D57:E57)</f>
        <v>2823.17</v>
      </c>
      <c r="D57" s="39">
        <f>D60+D63+D66</f>
        <v>2709</v>
      </c>
      <c r="E57" s="39">
        <f>E60+E63+E66</f>
        <v>114.17</v>
      </c>
      <c r="F57" s="39">
        <f>SUM(G57:H57)</f>
        <v>1808.7</v>
      </c>
      <c r="G57" s="39">
        <f>G60+G63+G66</f>
        <v>1762.7</v>
      </c>
      <c r="H57" s="39">
        <f>H60+H63+H66</f>
        <v>46</v>
      </c>
      <c r="I57" s="72">
        <f t="shared" si="9"/>
        <v>0.64066280103571516</v>
      </c>
      <c r="J57" s="72">
        <f t="shared" si="9"/>
        <v>0.65068290882244373</v>
      </c>
      <c r="K57" s="72">
        <f t="shared" si="9"/>
        <v>0.40290794429359728</v>
      </c>
      <c r="L57" s="41" t="str">
        <f t="shared" ref="L57:L66" si="23">+L56</f>
        <v>THỊ XÃ KỲ ANH</v>
      </c>
      <c r="M57" s="42"/>
      <c r="N57" s="73"/>
    </row>
    <row r="58" spans="1:14" s="51" customFormat="1" ht="27" customHeight="1" x14ac:dyDescent="0.45">
      <c r="A58" s="45">
        <v>1</v>
      </c>
      <c r="B58" s="46" t="s">
        <v>13</v>
      </c>
      <c r="C58" s="47">
        <f t="shared" ref="C58:H58" si="24">SUM(C59:C60)</f>
        <v>0</v>
      </c>
      <c r="D58" s="47">
        <f t="shared" si="24"/>
        <v>0</v>
      </c>
      <c r="E58" s="47">
        <f t="shared" si="24"/>
        <v>0</v>
      </c>
      <c r="F58" s="47">
        <f t="shared" si="24"/>
        <v>0</v>
      </c>
      <c r="G58" s="47">
        <f t="shared" si="24"/>
        <v>0</v>
      </c>
      <c r="H58" s="47">
        <f t="shared" si="24"/>
        <v>0</v>
      </c>
      <c r="I58" s="70" t="str">
        <f t="shared" si="9"/>
        <v>-</v>
      </c>
      <c r="J58" s="70" t="str">
        <f t="shared" si="9"/>
        <v>-</v>
      </c>
      <c r="K58" s="70" t="str">
        <f t="shared" si="9"/>
        <v>-</v>
      </c>
      <c r="L58" s="49" t="str">
        <f t="shared" si="23"/>
        <v>THỊ XÃ KỲ ANH</v>
      </c>
      <c r="M58" s="49" t="s">
        <v>14</v>
      </c>
      <c r="N58" s="71"/>
    </row>
    <row r="59" spans="1:14" s="44" customFormat="1" ht="18" customHeight="1" x14ac:dyDescent="0.45">
      <c r="A59" s="37" t="s">
        <v>10</v>
      </c>
      <c r="B59" s="38" t="s">
        <v>11</v>
      </c>
      <c r="C59" s="39">
        <f>SUM(D59:E59)</f>
        <v>0</v>
      </c>
      <c r="D59" s="39"/>
      <c r="E59" s="39"/>
      <c r="F59" s="39">
        <f>SUM(G59:H59)</f>
        <v>0</v>
      </c>
      <c r="G59" s="39"/>
      <c r="H59" s="39"/>
      <c r="I59" s="72" t="str">
        <f t="shared" si="9"/>
        <v>-</v>
      </c>
      <c r="J59" s="72" t="str">
        <f t="shared" si="9"/>
        <v>-</v>
      </c>
      <c r="K59" s="72" t="str">
        <f t="shared" si="9"/>
        <v>-</v>
      </c>
      <c r="L59" s="41" t="str">
        <f t="shared" si="23"/>
        <v>THỊ XÃ KỲ ANH</v>
      </c>
      <c r="M59" s="41" t="s">
        <v>14</v>
      </c>
      <c r="N59" s="73"/>
    </row>
    <row r="60" spans="1:14" s="44" customFormat="1" ht="18" customHeight="1" x14ac:dyDescent="0.45">
      <c r="A60" s="37" t="s">
        <v>10</v>
      </c>
      <c r="B60" s="38" t="s">
        <v>12</v>
      </c>
      <c r="C60" s="39">
        <f>SUM(D60:E60)</f>
        <v>0</v>
      </c>
      <c r="D60" s="39"/>
      <c r="E60" s="39"/>
      <c r="F60" s="39">
        <f>SUM(G60:H60)</f>
        <v>0</v>
      </c>
      <c r="G60" s="39"/>
      <c r="H60" s="39"/>
      <c r="I60" s="72" t="str">
        <f t="shared" si="9"/>
        <v>-</v>
      </c>
      <c r="J60" s="72" t="str">
        <f t="shared" si="9"/>
        <v>-</v>
      </c>
      <c r="K60" s="72" t="str">
        <f t="shared" si="9"/>
        <v>-</v>
      </c>
      <c r="L60" s="41" t="str">
        <f t="shared" si="23"/>
        <v>THỊ XÃ KỲ ANH</v>
      </c>
      <c r="M60" s="41" t="s">
        <v>14</v>
      </c>
      <c r="N60" s="73"/>
    </row>
    <row r="61" spans="1:14" s="51" customFormat="1" ht="18" customHeight="1" x14ac:dyDescent="0.45">
      <c r="A61" s="45">
        <v>2</v>
      </c>
      <c r="B61" s="46" t="s">
        <v>15</v>
      </c>
      <c r="C61" s="47">
        <f t="shared" ref="C61:H61" si="25">SUM(C62:C63)</f>
        <v>1748.17</v>
      </c>
      <c r="D61" s="47">
        <f t="shared" si="25"/>
        <v>1634</v>
      </c>
      <c r="E61" s="47">
        <f t="shared" si="25"/>
        <v>114.17</v>
      </c>
      <c r="F61" s="47">
        <f t="shared" si="25"/>
        <v>988.7</v>
      </c>
      <c r="G61" s="47">
        <f t="shared" si="25"/>
        <v>942.7</v>
      </c>
      <c r="H61" s="47">
        <f t="shared" si="25"/>
        <v>46</v>
      </c>
      <c r="I61" s="70">
        <f t="shared" si="9"/>
        <v>0.56556284571866577</v>
      </c>
      <c r="J61" s="70">
        <f t="shared" si="9"/>
        <v>0.57692778457772342</v>
      </c>
      <c r="K61" s="70">
        <f t="shared" si="9"/>
        <v>0.40290794429359728</v>
      </c>
      <c r="L61" s="49" t="str">
        <f t="shared" si="23"/>
        <v>THỊ XÃ KỲ ANH</v>
      </c>
      <c r="M61" s="49" t="s">
        <v>16</v>
      </c>
      <c r="N61" s="71"/>
    </row>
    <row r="62" spans="1:14" s="44" customFormat="1" ht="18" customHeight="1" x14ac:dyDescent="0.45">
      <c r="A62" s="37" t="s">
        <v>10</v>
      </c>
      <c r="B62" s="38" t="s">
        <v>11</v>
      </c>
      <c r="C62" s="39">
        <f>SUM(D62:E62)</f>
        <v>0</v>
      </c>
      <c r="D62" s="39">
        <v>0</v>
      </c>
      <c r="E62" s="39">
        <v>0</v>
      </c>
      <c r="F62" s="39">
        <f>SUM(G62:H62)</f>
        <v>0</v>
      </c>
      <c r="G62" s="39">
        <v>0</v>
      </c>
      <c r="H62" s="39">
        <v>0</v>
      </c>
      <c r="I62" s="72" t="str">
        <f t="shared" si="9"/>
        <v>-</v>
      </c>
      <c r="J62" s="72" t="str">
        <f t="shared" si="9"/>
        <v>-</v>
      </c>
      <c r="K62" s="72" t="str">
        <f t="shared" si="9"/>
        <v>-</v>
      </c>
      <c r="L62" s="41" t="str">
        <f t="shared" si="23"/>
        <v>THỊ XÃ KỲ ANH</v>
      </c>
      <c r="M62" s="41" t="s">
        <v>16</v>
      </c>
      <c r="N62" s="73"/>
    </row>
    <row r="63" spans="1:14" s="44" customFormat="1" ht="18" customHeight="1" x14ac:dyDescent="0.45">
      <c r="A63" s="37" t="s">
        <v>10</v>
      </c>
      <c r="B63" s="38" t="s">
        <v>12</v>
      </c>
      <c r="C63" s="39">
        <f>SUM(D63:E63)</f>
        <v>1748.17</v>
      </c>
      <c r="D63" s="39">
        <v>1634</v>
      </c>
      <c r="E63" s="39">
        <v>114.17</v>
      </c>
      <c r="F63" s="39">
        <f>SUM(G63:H63)</f>
        <v>988.7</v>
      </c>
      <c r="G63" s="39">
        <v>942.7</v>
      </c>
      <c r="H63" s="39">
        <v>46</v>
      </c>
      <c r="I63" s="72">
        <f t="shared" si="9"/>
        <v>0.56556284571866577</v>
      </c>
      <c r="J63" s="72">
        <f t="shared" si="9"/>
        <v>0.57692778457772342</v>
      </c>
      <c r="K63" s="72">
        <f t="shared" si="9"/>
        <v>0.40290794429359728</v>
      </c>
      <c r="L63" s="41" t="str">
        <f t="shared" si="23"/>
        <v>THỊ XÃ KỲ ANH</v>
      </c>
      <c r="M63" s="41" t="s">
        <v>16</v>
      </c>
      <c r="N63" s="73"/>
    </row>
    <row r="64" spans="1:14" s="51" customFormat="1" ht="18" customHeight="1" x14ac:dyDescent="0.45">
      <c r="A64" s="45">
        <v>3</v>
      </c>
      <c r="B64" s="46" t="s">
        <v>17</v>
      </c>
      <c r="C64" s="47">
        <f t="shared" ref="C64:H64" si="26">SUM(C65:C66)</f>
        <v>3835</v>
      </c>
      <c r="D64" s="47">
        <f t="shared" si="26"/>
        <v>3835</v>
      </c>
      <c r="E64" s="47">
        <f t="shared" si="26"/>
        <v>0</v>
      </c>
      <c r="F64" s="47">
        <f t="shared" si="26"/>
        <v>3580</v>
      </c>
      <c r="G64" s="47">
        <f t="shared" si="26"/>
        <v>3580</v>
      </c>
      <c r="H64" s="47">
        <f t="shared" si="26"/>
        <v>0</v>
      </c>
      <c r="I64" s="70">
        <f t="shared" si="9"/>
        <v>0.93350717079530643</v>
      </c>
      <c r="J64" s="70">
        <f t="shared" si="9"/>
        <v>0.93350717079530643</v>
      </c>
      <c r="K64" s="70" t="str">
        <f t="shared" si="9"/>
        <v>-</v>
      </c>
      <c r="L64" s="49" t="str">
        <f t="shared" si="23"/>
        <v>THỊ XÃ KỲ ANH</v>
      </c>
      <c r="M64" s="49" t="s">
        <v>18</v>
      </c>
      <c r="N64" s="71"/>
    </row>
    <row r="65" spans="1:14" s="44" customFormat="1" ht="18" customHeight="1" x14ac:dyDescent="0.45">
      <c r="A65" s="37" t="s">
        <v>10</v>
      </c>
      <c r="B65" s="38" t="s">
        <v>11</v>
      </c>
      <c r="C65" s="39">
        <f>SUM(D65:E65)</f>
        <v>2760</v>
      </c>
      <c r="D65" s="39">
        <v>2760</v>
      </c>
      <c r="E65" s="39">
        <v>0</v>
      </c>
      <c r="F65" s="39">
        <f>SUM(G65:H65)</f>
        <v>2760</v>
      </c>
      <c r="G65" s="39">
        <v>2760</v>
      </c>
      <c r="H65" s="39">
        <v>0</v>
      </c>
      <c r="I65" s="72">
        <f t="shared" si="9"/>
        <v>1</v>
      </c>
      <c r="J65" s="72">
        <f t="shared" si="9"/>
        <v>1</v>
      </c>
      <c r="K65" s="72" t="str">
        <f t="shared" si="9"/>
        <v>-</v>
      </c>
      <c r="L65" s="41" t="str">
        <f t="shared" si="23"/>
        <v>THỊ XÃ KỲ ANH</v>
      </c>
      <c r="M65" s="41" t="s">
        <v>18</v>
      </c>
      <c r="N65" s="73"/>
    </row>
    <row r="66" spans="1:14" s="44" customFormat="1" ht="18" customHeight="1" x14ac:dyDescent="0.45">
      <c r="A66" s="37" t="s">
        <v>10</v>
      </c>
      <c r="B66" s="38" t="s">
        <v>12</v>
      </c>
      <c r="C66" s="39">
        <f>SUM(D66:E66)</f>
        <v>1075</v>
      </c>
      <c r="D66" s="39">
        <v>1075</v>
      </c>
      <c r="E66" s="39">
        <v>0</v>
      </c>
      <c r="F66" s="39">
        <f>SUM(G66:H66)</f>
        <v>820</v>
      </c>
      <c r="G66" s="39">
        <v>820</v>
      </c>
      <c r="H66" s="39">
        <v>0</v>
      </c>
      <c r="I66" s="72">
        <f t="shared" si="9"/>
        <v>0.76279069767441865</v>
      </c>
      <c r="J66" s="72">
        <f t="shared" si="9"/>
        <v>0.76279069767441865</v>
      </c>
      <c r="K66" s="72" t="str">
        <f t="shared" si="9"/>
        <v>-</v>
      </c>
      <c r="L66" s="41" t="str">
        <f t="shared" si="23"/>
        <v>THỊ XÃ KỲ ANH</v>
      </c>
      <c r="M66" s="41" t="s">
        <v>18</v>
      </c>
      <c r="N66" s="73"/>
    </row>
    <row r="67" spans="1:14" s="51" customFormat="1" ht="18" customHeight="1" x14ac:dyDescent="0.45">
      <c r="A67" s="45"/>
      <c r="B67" s="45" t="s">
        <v>25</v>
      </c>
      <c r="C67" s="47">
        <f t="shared" ref="C67:H67" si="27">SUM(C68:C69)</f>
        <v>18987.03</v>
      </c>
      <c r="D67" s="47">
        <f t="shared" si="27"/>
        <v>18830</v>
      </c>
      <c r="E67" s="47">
        <f t="shared" si="27"/>
        <v>157.03</v>
      </c>
      <c r="F67" s="47">
        <f t="shared" si="27"/>
        <v>16090.136124000001</v>
      </c>
      <c r="G67" s="47">
        <f t="shared" si="27"/>
        <v>16073.136124000001</v>
      </c>
      <c r="H67" s="47">
        <f t="shared" si="27"/>
        <v>17</v>
      </c>
      <c r="I67" s="70">
        <f t="shared" si="9"/>
        <v>0.8474277506276654</v>
      </c>
      <c r="J67" s="70">
        <f t="shared" si="9"/>
        <v>0.85359193436006375</v>
      </c>
      <c r="K67" s="70">
        <f t="shared" si="9"/>
        <v>0.10825956823536903</v>
      </c>
      <c r="L67" s="49" t="str">
        <f>+B67</f>
        <v>HUYỆN CẨM XUYÊN</v>
      </c>
      <c r="M67" s="52"/>
      <c r="N67" s="71"/>
    </row>
    <row r="68" spans="1:14" s="44" customFormat="1" ht="18" customHeight="1" x14ac:dyDescent="0.45">
      <c r="A68" s="37" t="s">
        <v>10</v>
      </c>
      <c r="B68" s="38" t="s">
        <v>11</v>
      </c>
      <c r="C68" s="39">
        <f>SUM(D68:E68)</f>
        <v>14490</v>
      </c>
      <c r="D68" s="39">
        <f>D71+D74+D77</f>
        <v>14490</v>
      </c>
      <c r="E68" s="39">
        <f>E71+E74+E77</f>
        <v>0</v>
      </c>
      <c r="F68" s="39">
        <f>SUM(G68:H68)</f>
        <v>14506</v>
      </c>
      <c r="G68" s="39">
        <f>G71+G74+G77</f>
        <v>14506</v>
      </c>
      <c r="H68" s="39">
        <f>H71+H74+H77</f>
        <v>0</v>
      </c>
      <c r="I68" s="72">
        <f t="shared" si="9"/>
        <v>1.0011042097998619</v>
      </c>
      <c r="J68" s="72">
        <f t="shared" si="9"/>
        <v>1.0011042097998619</v>
      </c>
      <c r="K68" s="72" t="str">
        <f t="shared" si="9"/>
        <v>-</v>
      </c>
      <c r="L68" s="41" t="str">
        <f>+L67</f>
        <v>HUYỆN CẨM XUYÊN</v>
      </c>
      <c r="M68" s="42"/>
      <c r="N68" s="73"/>
    </row>
    <row r="69" spans="1:14" s="44" customFormat="1" ht="18" customHeight="1" x14ac:dyDescent="0.45">
      <c r="A69" s="37" t="s">
        <v>10</v>
      </c>
      <c r="B69" s="38" t="s">
        <v>12</v>
      </c>
      <c r="C69" s="39">
        <f>SUM(D69:E69)</f>
        <v>4497.03</v>
      </c>
      <c r="D69" s="39">
        <f>D72+D75+D78</f>
        <v>4340</v>
      </c>
      <c r="E69" s="39">
        <f>E72+E75+E78</f>
        <v>157.03</v>
      </c>
      <c r="F69" s="39">
        <f>SUM(G69:H69)</f>
        <v>1584.1361240000001</v>
      </c>
      <c r="G69" s="39">
        <f>G72+G75+G78</f>
        <v>1567.1361240000001</v>
      </c>
      <c r="H69" s="39">
        <f>H72+H75+H78</f>
        <v>17</v>
      </c>
      <c r="I69" s="72">
        <f t="shared" si="9"/>
        <v>0.3522627431882821</v>
      </c>
      <c r="J69" s="72">
        <f t="shared" si="9"/>
        <v>0.36109127281105996</v>
      </c>
      <c r="K69" s="72">
        <f t="shared" si="9"/>
        <v>0.10825956823536903</v>
      </c>
      <c r="L69" s="41" t="str">
        <f t="shared" ref="L69:L78" si="28">+L68</f>
        <v>HUYỆN CẨM XUYÊN</v>
      </c>
      <c r="M69" s="42"/>
      <c r="N69" s="73"/>
    </row>
    <row r="70" spans="1:14" s="51" customFormat="1" ht="24.75" customHeight="1" x14ac:dyDescent="0.45">
      <c r="A70" s="45">
        <v>1</v>
      </c>
      <c r="B70" s="46" t="s">
        <v>13</v>
      </c>
      <c r="C70" s="47">
        <f t="shared" ref="C70:H70" si="29">SUM(C71:C72)</f>
        <v>0</v>
      </c>
      <c r="D70" s="47">
        <f t="shared" si="29"/>
        <v>0</v>
      </c>
      <c r="E70" s="47">
        <f t="shared" si="29"/>
        <v>0</v>
      </c>
      <c r="F70" s="47">
        <f t="shared" si="29"/>
        <v>0</v>
      </c>
      <c r="G70" s="47">
        <f t="shared" si="29"/>
        <v>0</v>
      </c>
      <c r="H70" s="47">
        <f t="shared" si="29"/>
        <v>0</v>
      </c>
      <c r="I70" s="70" t="str">
        <f t="shared" si="9"/>
        <v>-</v>
      </c>
      <c r="J70" s="70" t="str">
        <f t="shared" si="9"/>
        <v>-</v>
      </c>
      <c r="K70" s="70" t="str">
        <f t="shared" si="9"/>
        <v>-</v>
      </c>
      <c r="L70" s="49" t="str">
        <f t="shared" si="28"/>
        <v>HUYỆN CẨM XUYÊN</v>
      </c>
      <c r="M70" s="49" t="s">
        <v>14</v>
      </c>
      <c r="N70" s="71"/>
    </row>
    <row r="71" spans="1:14" s="44" customFormat="1" ht="18" customHeight="1" x14ac:dyDescent="0.45">
      <c r="A71" s="37" t="s">
        <v>10</v>
      </c>
      <c r="B71" s="38" t="s">
        <v>11</v>
      </c>
      <c r="C71" s="39">
        <f>SUM(D71:E71)</f>
        <v>0</v>
      </c>
      <c r="D71" s="39"/>
      <c r="E71" s="39"/>
      <c r="F71" s="39">
        <f>SUM(G71:H71)</f>
        <v>0</v>
      </c>
      <c r="G71" s="39"/>
      <c r="H71" s="39"/>
      <c r="I71" s="72" t="str">
        <f t="shared" si="9"/>
        <v>-</v>
      </c>
      <c r="J71" s="72" t="str">
        <f t="shared" si="9"/>
        <v>-</v>
      </c>
      <c r="K71" s="72" t="str">
        <f t="shared" si="9"/>
        <v>-</v>
      </c>
      <c r="L71" s="41" t="str">
        <f t="shared" si="28"/>
        <v>HUYỆN CẨM XUYÊN</v>
      </c>
      <c r="M71" s="41" t="s">
        <v>14</v>
      </c>
      <c r="N71" s="73"/>
    </row>
    <row r="72" spans="1:14" s="44" customFormat="1" ht="18" customHeight="1" x14ac:dyDescent="0.45">
      <c r="A72" s="37" t="s">
        <v>10</v>
      </c>
      <c r="B72" s="38" t="s">
        <v>12</v>
      </c>
      <c r="C72" s="39">
        <f>SUM(D72:E72)</f>
        <v>0</v>
      </c>
      <c r="D72" s="39"/>
      <c r="E72" s="39"/>
      <c r="F72" s="39">
        <f>SUM(G72:H72)</f>
        <v>0</v>
      </c>
      <c r="G72" s="39"/>
      <c r="H72" s="39"/>
      <c r="I72" s="72" t="str">
        <f t="shared" si="9"/>
        <v>-</v>
      </c>
      <c r="J72" s="72" t="str">
        <f t="shared" si="9"/>
        <v>-</v>
      </c>
      <c r="K72" s="72" t="str">
        <f t="shared" si="9"/>
        <v>-</v>
      </c>
      <c r="L72" s="41" t="str">
        <f t="shared" si="28"/>
        <v>HUYỆN CẨM XUYÊN</v>
      </c>
      <c r="M72" s="41" t="s">
        <v>14</v>
      </c>
      <c r="N72" s="73"/>
    </row>
    <row r="73" spans="1:14" s="51" customFormat="1" ht="18" customHeight="1" x14ac:dyDescent="0.45">
      <c r="A73" s="45">
        <v>2</v>
      </c>
      <c r="B73" s="46" t="s">
        <v>15</v>
      </c>
      <c r="C73" s="47">
        <f t="shared" ref="C73:H73" si="30">SUM(C74:C75)</f>
        <v>2402.0300000000002</v>
      </c>
      <c r="D73" s="47">
        <f t="shared" si="30"/>
        <v>2245</v>
      </c>
      <c r="E73" s="47">
        <f t="shared" si="30"/>
        <v>157.03</v>
      </c>
      <c r="F73" s="47">
        <f t="shared" si="30"/>
        <v>485.136124</v>
      </c>
      <c r="G73" s="47">
        <f t="shared" si="30"/>
        <v>468.136124</v>
      </c>
      <c r="H73" s="47">
        <f t="shared" si="30"/>
        <v>17</v>
      </c>
      <c r="I73" s="70">
        <f t="shared" si="9"/>
        <v>0.20196921936861736</v>
      </c>
      <c r="J73" s="70">
        <f t="shared" si="9"/>
        <v>0.2085238859688196</v>
      </c>
      <c r="K73" s="70">
        <f t="shared" si="9"/>
        <v>0.10825956823536903</v>
      </c>
      <c r="L73" s="49" t="str">
        <f t="shared" si="28"/>
        <v>HUYỆN CẨM XUYÊN</v>
      </c>
      <c r="M73" s="49" t="s">
        <v>16</v>
      </c>
      <c r="N73" s="71"/>
    </row>
    <row r="74" spans="1:14" s="44" customFormat="1" ht="18" customHeight="1" x14ac:dyDescent="0.45">
      <c r="A74" s="37" t="s">
        <v>10</v>
      </c>
      <c r="B74" s="38" t="s">
        <v>11</v>
      </c>
      <c r="C74" s="39">
        <f>SUM(D74:E74)</f>
        <v>0</v>
      </c>
      <c r="D74" s="39">
        <v>0</v>
      </c>
      <c r="E74" s="39">
        <v>0</v>
      </c>
      <c r="F74" s="39">
        <f>SUM(G74:H74)</f>
        <v>0</v>
      </c>
      <c r="G74" s="39">
        <v>0</v>
      </c>
      <c r="H74" s="39">
        <v>0</v>
      </c>
      <c r="I74" s="72" t="str">
        <f t="shared" si="9"/>
        <v>-</v>
      </c>
      <c r="J74" s="72" t="str">
        <f t="shared" si="9"/>
        <v>-</v>
      </c>
      <c r="K74" s="72" t="str">
        <f t="shared" si="9"/>
        <v>-</v>
      </c>
      <c r="L74" s="41" t="str">
        <f t="shared" si="28"/>
        <v>HUYỆN CẨM XUYÊN</v>
      </c>
      <c r="M74" s="41" t="s">
        <v>16</v>
      </c>
      <c r="N74" s="73"/>
    </row>
    <row r="75" spans="1:14" s="44" customFormat="1" ht="18" customHeight="1" x14ac:dyDescent="0.45">
      <c r="A75" s="37" t="s">
        <v>10</v>
      </c>
      <c r="B75" s="38" t="s">
        <v>12</v>
      </c>
      <c r="C75" s="39">
        <f>SUM(D75:E75)</f>
        <v>2402.0300000000002</v>
      </c>
      <c r="D75" s="39">
        <v>2245</v>
      </c>
      <c r="E75" s="39">
        <v>157.03</v>
      </c>
      <c r="F75" s="39">
        <f>SUM(G75:H75)</f>
        <v>485.136124</v>
      </c>
      <c r="G75" s="39">
        <v>468.136124</v>
      </c>
      <c r="H75" s="39">
        <v>17</v>
      </c>
      <c r="I75" s="72">
        <f t="shared" si="9"/>
        <v>0.20196921936861736</v>
      </c>
      <c r="J75" s="72">
        <f t="shared" si="9"/>
        <v>0.2085238859688196</v>
      </c>
      <c r="K75" s="72">
        <f t="shared" si="9"/>
        <v>0.10825956823536903</v>
      </c>
      <c r="L75" s="41" t="str">
        <f t="shared" si="28"/>
        <v>HUYỆN CẨM XUYÊN</v>
      </c>
      <c r="M75" s="41" t="s">
        <v>16</v>
      </c>
      <c r="N75" s="73"/>
    </row>
    <row r="76" spans="1:14" s="51" customFormat="1" ht="18" customHeight="1" x14ac:dyDescent="0.45">
      <c r="A76" s="45">
        <v>3</v>
      </c>
      <c r="B76" s="46" t="s">
        <v>17</v>
      </c>
      <c r="C76" s="47">
        <f t="shared" ref="C76:H76" si="31">SUM(C77:C78)</f>
        <v>16585</v>
      </c>
      <c r="D76" s="47">
        <f t="shared" si="31"/>
        <v>16585</v>
      </c>
      <c r="E76" s="47">
        <f t="shared" si="31"/>
        <v>0</v>
      </c>
      <c r="F76" s="47">
        <f t="shared" si="31"/>
        <v>15605</v>
      </c>
      <c r="G76" s="47">
        <f t="shared" si="31"/>
        <v>15605</v>
      </c>
      <c r="H76" s="47">
        <f t="shared" si="31"/>
        <v>0</v>
      </c>
      <c r="I76" s="70">
        <f t="shared" si="9"/>
        <v>0.94091046126017486</v>
      </c>
      <c r="J76" s="70">
        <f t="shared" si="9"/>
        <v>0.94091046126017486</v>
      </c>
      <c r="K76" s="70" t="str">
        <f t="shared" si="9"/>
        <v>-</v>
      </c>
      <c r="L76" s="49" t="str">
        <f t="shared" si="28"/>
        <v>HUYỆN CẨM XUYÊN</v>
      </c>
      <c r="M76" s="49" t="s">
        <v>18</v>
      </c>
      <c r="N76" s="71"/>
    </row>
    <row r="77" spans="1:14" s="44" customFormat="1" ht="18" customHeight="1" x14ac:dyDescent="0.45">
      <c r="A77" s="37" t="s">
        <v>10</v>
      </c>
      <c r="B77" s="38" t="s">
        <v>11</v>
      </c>
      <c r="C77" s="39">
        <f>SUM(D77:E77)</f>
        <v>14490</v>
      </c>
      <c r="D77" s="39">
        <v>14490</v>
      </c>
      <c r="E77" s="39">
        <v>0</v>
      </c>
      <c r="F77" s="39">
        <f>SUM(G77:H77)</f>
        <v>14506</v>
      </c>
      <c r="G77" s="39">
        <v>14506</v>
      </c>
      <c r="H77" s="39">
        <v>0</v>
      </c>
      <c r="I77" s="72">
        <f t="shared" si="9"/>
        <v>1.0011042097998619</v>
      </c>
      <c r="J77" s="72">
        <f t="shared" si="9"/>
        <v>1.0011042097998619</v>
      </c>
      <c r="K77" s="72" t="str">
        <f t="shared" si="9"/>
        <v>-</v>
      </c>
      <c r="L77" s="41" t="str">
        <f t="shared" si="28"/>
        <v>HUYỆN CẨM XUYÊN</v>
      </c>
      <c r="M77" s="41" t="s">
        <v>18</v>
      </c>
      <c r="N77" s="73"/>
    </row>
    <row r="78" spans="1:14" s="44" customFormat="1" ht="18" customHeight="1" x14ac:dyDescent="0.45">
      <c r="A78" s="37" t="s">
        <v>10</v>
      </c>
      <c r="B78" s="38" t="s">
        <v>12</v>
      </c>
      <c r="C78" s="39">
        <f>SUM(D78:E78)</f>
        <v>2095</v>
      </c>
      <c r="D78" s="39">
        <v>2095</v>
      </c>
      <c r="E78" s="39">
        <v>0</v>
      </c>
      <c r="F78" s="39">
        <f>SUM(G78:H78)</f>
        <v>1099</v>
      </c>
      <c r="G78" s="39">
        <v>1099</v>
      </c>
      <c r="H78" s="39">
        <v>0</v>
      </c>
      <c r="I78" s="72">
        <f t="shared" si="9"/>
        <v>0.524582338902148</v>
      </c>
      <c r="J78" s="72">
        <f t="shared" si="9"/>
        <v>0.524582338902148</v>
      </c>
      <c r="K78" s="72" t="str">
        <f t="shared" si="9"/>
        <v>-</v>
      </c>
      <c r="L78" s="41" t="str">
        <f t="shared" si="28"/>
        <v>HUYỆN CẨM XUYÊN</v>
      </c>
      <c r="M78" s="41" t="s">
        <v>18</v>
      </c>
      <c r="N78" s="73"/>
    </row>
    <row r="79" spans="1:14" s="51" customFormat="1" ht="18" customHeight="1" x14ac:dyDescent="0.45">
      <c r="A79" s="45"/>
      <c r="B79" s="45" t="s">
        <v>26</v>
      </c>
      <c r="C79" s="47">
        <f t="shared" ref="C79:H79" si="32">SUM(C80:C81)</f>
        <v>6349.46</v>
      </c>
      <c r="D79" s="47">
        <f t="shared" si="32"/>
        <v>6241</v>
      </c>
      <c r="E79" s="47">
        <f t="shared" si="32"/>
        <v>108.46000000000001</v>
      </c>
      <c r="F79" s="47">
        <f t="shared" si="32"/>
        <v>4468</v>
      </c>
      <c r="G79" s="47">
        <f t="shared" si="32"/>
        <v>4467</v>
      </c>
      <c r="H79" s="47">
        <f t="shared" si="32"/>
        <v>1</v>
      </c>
      <c r="I79" s="70">
        <f t="shared" si="9"/>
        <v>0.703681887908578</v>
      </c>
      <c r="J79" s="70">
        <f t="shared" si="9"/>
        <v>0.71575068098061212</v>
      </c>
      <c r="K79" s="70">
        <f t="shared" si="9"/>
        <v>9.2199889360132757E-3</v>
      </c>
      <c r="L79" s="49" t="str">
        <f>+B79</f>
        <v>THÀNH PHỐ HÀ TĨNH</v>
      </c>
      <c r="M79" s="52"/>
      <c r="N79" s="71"/>
    </row>
    <row r="80" spans="1:14" s="44" customFormat="1" ht="18" customHeight="1" x14ac:dyDescent="0.45">
      <c r="A80" s="37" t="s">
        <v>10</v>
      </c>
      <c r="B80" s="38" t="s">
        <v>11</v>
      </c>
      <c r="C80" s="39">
        <f>SUM(D80:E80)</f>
        <v>3450</v>
      </c>
      <c r="D80" s="39">
        <f>D83+D86+D89</f>
        <v>3450</v>
      </c>
      <c r="E80" s="39">
        <f>E83+E86+E89</f>
        <v>0</v>
      </c>
      <c r="F80" s="39">
        <f>SUM(G80:H80)</f>
        <v>3450</v>
      </c>
      <c r="G80" s="39">
        <f>G83+G86+G89</f>
        <v>3450</v>
      </c>
      <c r="H80" s="39">
        <f>H83+H86+H89</f>
        <v>0</v>
      </c>
      <c r="I80" s="72">
        <f t="shared" si="9"/>
        <v>1</v>
      </c>
      <c r="J80" s="72">
        <f t="shared" si="9"/>
        <v>1</v>
      </c>
      <c r="K80" s="72" t="str">
        <f t="shared" si="9"/>
        <v>-</v>
      </c>
      <c r="L80" s="41" t="str">
        <f>+L79</f>
        <v>THÀNH PHỐ HÀ TĨNH</v>
      </c>
      <c r="M80" s="42"/>
      <c r="N80" s="73"/>
    </row>
    <row r="81" spans="1:14" s="44" customFormat="1" ht="18" customHeight="1" x14ac:dyDescent="0.45">
      <c r="A81" s="37" t="s">
        <v>10</v>
      </c>
      <c r="B81" s="38" t="s">
        <v>12</v>
      </c>
      <c r="C81" s="39">
        <f>SUM(D81:E81)</f>
        <v>2899.46</v>
      </c>
      <c r="D81" s="39">
        <f>D84+D87+D90</f>
        <v>2791</v>
      </c>
      <c r="E81" s="39">
        <f>E84+E87+E90</f>
        <v>108.46000000000001</v>
      </c>
      <c r="F81" s="39">
        <f>SUM(G81:H81)</f>
        <v>1018</v>
      </c>
      <c r="G81" s="39">
        <f>G84+G87+G90</f>
        <v>1017</v>
      </c>
      <c r="H81" s="39">
        <f>H84+H87+H90</f>
        <v>1</v>
      </c>
      <c r="I81" s="72">
        <f t="shared" si="9"/>
        <v>0.35109985997392618</v>
      </c>
      <c r="J81" s="72">
        <f t="shared" si="9"/>
        <v>0.36438552490146903</v>
      </c>
      <c r="K81" s="72">
        <f t="shared" si="9"/>
        <v>9.2199889360132757E-3</v>
      </c>
      <c r="L81" s="41" t="str">
        <f t="shared" ref="L81:L90" si="33">+L80</f>
        <v>THÀNH PHỐ HÀ TĨNH</v>
      </c>
      <c r="M81" s="42"/>
      <c r="N81" s="73"/>
    </row>
    <row r="82" spans="1:14" s="51" customFormat="1" ht="24.75" customHeight="1" x14ac:dyDescent="0.45">
      <c r="A82" s="45">
        <v>1</v>
      </c>
      <c r="B82" s="46" t="s">
        <v>13</v>
      </c>
      <c r="C82" s="47">
        <f t="shared" ref="C82:H82" si="34">SUM(C83:C84)</f>
        <v>0</v>
      </c>
      <c r="D82" s="47">
        <f t="shared" si="34"/>
        <v>0</v>
      </c>
      <c r="E82" s="47">
        <f t="shared" si="34"/>
        <v>0</v>
      </c>
      <c r="F82" s="47">
        <f t="shared" si="34"/>
        <v>0</v>
      </c>
      <c r="G82" s="47">
        <f t="shared" si="34"/>
        <v>0</v>
      </c>
      <c r="H82" s="47">
        <f t="shared" si="34"/>
        <v>0</v>
      </c>
      <c r="I82" s="70" t="str">
        <f t="shared" si="9"/>
        <v>-</v>
      </c>
      <c r="J82" s="70" t="str">
        <f t="shared" si="9"/>
        <v>-</v>
      </c>
      <c r="K82" s="70" t="str">
        <f t="shared" si="9"/>
        <v>-</v>
      </c>
      <c r="L82" s="49" t="str">
        <f t="shared" si="33"/>
        <v>THÀNH PHỐ HÀ TĨNH</v>
      </c>
      <c r="M82" s="49" t="s">
        <v>14</v>
      </c>
      <c r="N82" s="71"/>
    </row>
    <row r="83" spans="1:14" s="44" customFormat="1" ht="18" customHeight="1" x14ac:dyDescent="0.45">
      <c r="A83" s="37" t="s">
        <v>10</v>
      </c>
      <c r="B83" s="38" t="s">
        <v>11</v>
      </c>
      <c r="C83" s="39">
        <f>SUM(D83:E83)</f>
        <v>0</v>
      </c>
      <c r="D83" s="39"/>
      <c r="E83" s="39"/>
      <c r="F83" s="39">
        <f>SUM(G83:H83)</f>
        <v>0</v>
      </c>
      <c r="G83" s="39"/>
      <c r="H83" s="39"/>
      <c r="I83" s="72" t="str">
        <f t="shared" si="9"/>
        <v>-</v>
      </c>
      <c r="J83" s="72" t="str">
        <f t="shared" si="9"/>
        <v>-</v>
      </c>
      <c r="K83" s="72" t="str">
        <f t="shared" si="9"/>
        <v>-</v>
      </c>
      <c r="L83" s="41" t="str">
        <f t="shared" si="33"/>
        <v>THÀNH PHỐ HÀ TĨNH</v>
      </c>
      <c r="M83" s="41" t="s">
        <v>14</v>
      </c>
      <c r="N83" s="73"/>
    </row>
    <row r="84" spans="1:14" s="44" customFormat="1" ht="18" customHeight="1" x14ac:dyDescent="0.45">
      <c r="A84" s="37" t="s">
        <v>10</v>
      </c>
      <c r="B84" s="38" t="s">
        <v>12</v>
      </c>
      <c r="C84" s="39">
        <f>SUM(D84:E84)</f>
        <v>0</v>
      </c>
      <c r="D84" s="39"/>
      <c r="E84" s="39"/>
      <c r="F84" s="39">
        <f>SUM(G84:H84)</f>
        <v>0</v>
      </c>
      <c r="G84" s="39"/>
      <c r="H84" s="39"/>
      <c r="I84" s="72" t="str">
        <f t="shared" si="9"/>
        <v>-</v>
      </c>
      <c r="J84" s="72" t="str">
        <f t="shared" si="9"/>
        <v>-</v>
      </c>
      <c r="K84" s="72" t="str">
        <f t="shared" si="9"/>
        <v>-</v>
      </c>
      <c r="L84" s="41" t="str">
        <f t="shared" si="33"/>
        <v>THÀNH PHỐ HÀ TĨNH</v>
      </c>
      <c r="M84" s="41" t="s">
        <v>14</v>
      </c>
      <c r="N84" s="73"/>
    </row>
    <row r="85" spans="1:14" s="51" customFormat="1" ht="18" customHeight="1" x14ac:dyDescent="0.45">
      <c r="A85" s="45">
        <v>2</v>
      </c>
      <c r="B85" s="46" t="s">
        <v>15</v>
      </c>
      <c r="C85" s="47">
        <f t="shared" ref="C85:H85" si="35">SUM(C86:C87)</f>
        <v>1664.46</v>
      </c>
      <c r="D85" s="47">
        <f t="shared" si="35"/>
        <v>1556</v>
      </c>
      <c r="E85" s="47">
        <f t="shared" si="35"/>
        <v>108.46000000000001</v>
      </c>
      <c r="F85" s="47">
        <f t="shared" si="35"/>
        <v>18</v>
      </c>
      <c r="G85" s="47">
        <f t="shared" si="35"/>
        <v>17</v>
      </c>
      <c r="H85" s="47">
        <f t="shared" si="35"/>
        <v>1</v>
      </c>
      <c r="I85" s="70">
        <f t="shared" si="9"/>
        <v>1.0814318157240186E-2</v>
      </c>
      <c r="J85" s="70">
        <f t="shared" si="9"/>
        <v>1.0925449871465296E-2</v>
      </c>
      <c r="K85" s="70">
        <f t="shared" si="9"/>
        <v>9.2199889360132757E-3</v>
      </c>
      <c r="L85" s="49" t="str">
        <f t="shared" si="33"/>
        <v>THÀNH PHỐ HÀ TĨNH</v>
      </c>
      <c r="M85" s="49" t="s">
        <v>16</v>
      </c>
      <c r="N85" s="71"/>
    </row>
    <row r="86" spans="1:14" s="44" customFormat="1" ht="18" customHeight="1" x14ac:dyDescent="0.45">
      <c r="A86" s="37" t="s">
        <v>10</v>
      </c>
      <c r="B86" s="38" t="s">
        <v>11</v>
      </c>
      <c r="C86" s="39">
        <f>SUM(D86:E86)</f>
        <v>0</v>
      </c>
      <c r="D86" s="39">
        <v>0</v>
      </c>
      <c r="E86" s="39">
        <v>0</v>
      </c>
      <c r="F86" s="39">
        <f>SUM(G86:H86)</f>
        <v>0</v>
      </c>
      <c r="G86" s="39">
        <v>0</v>
      </c>
      <c r="H86" s="39">
        <v>0</v>
      </c>
      <c r="I86" s="72" t="str">
        <f t="shared" si="9"/>
        <v>-</v>
      </c>
      <c r="J86" s="72" t="str">
        <f t="shared" si="9"/>
        <v>-</v>
      </c>
      <c r="K86" s="72" t="str">
        <f t="shared" si="9"/>
        <v>-</v>
      </c>
      <c r="L86" s="41" t="str">
        <f t="shared" si="33"/>
        <v>THÀNH PHỐ HÀ TĨNH</v>
      </c>
      <c r="M86" s="41" t="s">
        <v>16</v>
      </c>
      <c r="N86" s="73"/>
    </row>
    <row r="87" spans="1:14" s="44" customFormat="1" ht="18" customHeight="1" x14ac:dyDescent="0.45">
      <c r="A87" s="37" t="s">
        <v>10</v>
      </c>
      <c r="B87" s="38" t="s">
        <v>12</v>
      </c>
      <c r="C87" s="39">
        <f>SUM(D87:E87)</f>
        <v>1664.46</v>
      </c>
      <c r="D87" s="39">
        <v>1556</v>
      </c>
      <c r="E87" s="39">
        <v>108.46000000000001</v>
      </c>
      <c r="F87" s="39">
        <f>SUM(G87:H87)</f>
        <v>18</v>
      </c>
      <c r="G87" s="39">
        <v>17</v>
      </c>
      <c r="H87" s="39">
        <v>1</v>
      </c>
      <c r="I87" s="72">
        <f t="shared" si="9"/>
        <v>1.0814318157240186E-2</v>
      </c>
      <c r="J87" s="72">
        <f t="shared" si="9"/>
        <v>1.0925449871465296E-2</v>
      </c>
      <c r="K87" s="72">
        <f t="shared" si="9"/>
        <v>9.2199889360132757E-3</v>
      </c>
      <c r="L87" s="41" t="str">
        <f t="shared" si="33"/>
        <v>THÀNH PHỐ HÀ TĨNH</v>
      </c>
      <c r="M87" s="41" t="s">
        <v>16</v>
      </c>
      <c r="N87" s="73"/>
    </row>
    <row r="88" spans="1:14" s="51" customFormat="1" ht="18" customHeight="1" x14ac:dyDescent="0.45">
      <c r="A88" s="45">
        <v>3</v>
      </c>
      <c r="B88" s="46" t="s">
        <v>17</v>
      </c>
      <c r="C88" s="47">
        <f t="shared" ref="C88:H88" si="36">SUM(C89:C90)</f>
        <v>4685</v>
      </c>
      <c r="D88" s="47">
        <f t="shared" si="36"/>
        <v>4685</v>
      </c>
      <c r="E88" s="47">
        <f t="shared" si="36"/>
        <v>0</v>
      </c>
      <c r="F88" s="47">
        <f t="shared" si="36"/>
        <v>4450</v>
      </c>
      <c r="G88" s="47">
        <f t="shared" si="36"/>
        <v>4450</v>
      </c>
      <c r="H88" s="47">
        <f t="shared" si="36"/>
        <v>0</v>
      </c>
      <c r="I88" s="70">
        <f t="shared" ref="I88:K151" si="37">IFERROR(F88/C88,"-")</f>
        <v>0.94983991462113126</v>
      </c>
      <c r="J88" s="70">
        <f t="shared" si="37"/>
        <v>0.94983991462113126</v>
      </c>
      <c r="K88" s="70" t="str">
        <f t="shared" si="37"/>
        <v>-</v>
      </c>
      <c r="L88" s="49" t="str">
        <f t="shared" si="33"/>
        <v>THÀNH PHỐ HÀ TĨNH</v>
      </c>
      <c r="M88" s="49" t="s">
        <v>18</v>
      </c>
      <c r="N88" s="71"/>
    </row>
    <row r="89" spans="1:14" s="44" customFormat="1" ht="18" customHeight="1" x14ac:dyDescent="0.45">
      <c r="A89" s="37" t="s">
        <v>10</v>
      </c>
      <c r="B89" s="38" t="s">
        <v>11</v>
      </c>
      <c r="C89" s="39">
        <f>SUM(D89:E89)</f>
        <v>3450</v>
      </c>
      <c r="D89" s="39">
        <v>3450</v>
      </c>
      <c r="E89" s="39">
        <v>0</v>
      </c>
      <c r="F89" s="39">
        <f>SUM(G89:H89)</f>
        <v>3450</v>
      </c>
      <c r="G89" s="39">
        <v>3450</v>
      </c>
      <c r="H89" s="39">
        <v>0</v>
      </c>
      <c r="I89" s="72">
        <f t="shared" si="37"/>
        <v>1</v>
      </c>
      <c r="J89" s="72">
        <f t="shared" si="37"/>
        <v>1</v>
      </c>
      <c r="K89" s="72" t="str">
        <f t="shared" si="37"/>
        <v>-</v>
      </c>
      <c r="L89" s="41" t="str">
        <f t="shared" si="33"/>
        <v>THÀNH PHỐ HÀ TĨNH</v>
      </c>
      <c r="M89" s="41" t="s">
        <v>18</v>
      </c>
      <c r="N89" s="73"/>
    </row>
    <row r="90" spans="1:14" s="44" customFormat="1" ht="18" customHeight="1" x14ac:dyDescent="0.45">
      <c r="A90" s="37" t="s">
        <v>10</v>
      </c>
      <c r="B90" s="38" t="s">
        <v>12</v>
      </c>
      <c r="C90" s="39">
        <f>SUM(D90:E90)</f>
        <v>1235</v>
      </c>
      <c r="D90" s="39">
        <v>1235</v>
      </c>
      <c r="E90" s="39">
        <v>0</v>
      </c>
      <c r="F90" s="39">
        <f>SUM(G90:H90)</f>
        <v>1000</v>
      </c>
      <c r="G90" s="39">
        <v>1000</v>
      </c>
      <c r="H90" s="39">
        <v>0</v>
      </c>
      <c r="I90" s="72">
        <f t="shared" si="37"/>
        <v>0.80971659919028338</v>
      </c>
      <c r="J90" s="72">
        <f t="shared" si="37"/>
        <v>0.80971659919028338</v>
      </c>
      <c r="K90" s="72" t="str">
        <f t="shared" si="37"/>
        <v>-</v>
      </c>
      <c r="L90" s="41" t="str">
        <f t="shared" si="33"/>
        <v>THÀNH PHỐ HÀ TĨNH</v>
      </c>
      <c r="M90" s="41" t="s">
        <v>18</v>
      </c>
      <c r="N90" s="73"/>
    </row>
    <row r="91" spans="1:14" s="51" customFormat="1" ht="18" customHeight="1" x14ac:dyDescent="0.45">
      <c r="A91" s="45"/>
      <c r="B91" s="45" t="s">
        <v>27</v>
      </c>
      <c r="C91" s="47">
        <f t="shared" ref="C91:H91" si="38">SUM(C92:C93)</f>
        <v>22289.03</v>
      </c>
      <c r="D91" s="47">
        <f t="shared" si="38"/>
        <v>19382</v>
      </c>
      <c r="E91" s="47">
        <f t="shared" si="38"/>
        <v>2907.03</v>
      </c>
      <c r="F91" s="47">
        <f t="shared" si="38"/>
        <v>20023.8</v>
      </c>
      <c r="G91" s="47">
        <f t="shared" si="38"/>
        <v>17209</v>
      </c>
      <c r="H91" s="47">
        <f t="shared" si="38"/>
        <v>2814.8</v>
      </c>
      <c r="I91" s="70">
        <f t="shared" si="37"/>
        <v>0.8983701847949418</v>
      </c>
      <c r="J91" s="70">
        <f t="shared" si="37"/>
        <v>0.88788566711381689</v>
      </c>
      <c r="K91" s="70">
        <f t="shared" si="37"/>
        <v>0.96827346123019031</v>
      </c>
      <c r="L91" s="49" t="str">
        <f>+B91</f>
        <v>HUYỆN THẠCH HÀ</v>
      </c>
      <c r="M91" s="52"/>
      <c r="N91" s="71"/>
    </row>
    <row r="92" spans="1:14" s="44" customFormat="1" ht="18" customHeight="1" x14ac:dyDescent="0.45">
      <c r="A92" s="37" t="s">
        <v>10</v>
      </c>
      <c r="B92" s="38" t="s">
        <v>11</v>
      </c>
      <c r="C92" s="39">
        <f>SUM(D92:E92)</f>
        <v>17240</v>
      </c>
      <c r="D92" s="39">
        <f>D95+D98+D101</f>
        <v>14490</v>
      </c>
      <c r="E92" s="39">
        <f>E95+E98+E101</f>
        <v>2750</v>
      </c>
      <c r="F92" s="39">
        <f>SUM(G92:H92)</f>
        <v>17240</v>
      </c>
      <c r="G92" s="39">
        <f>G95+G98+G101</f>
        <v>14490</v>
      </c>
      <c r="H92" s="39">
        <f>H95+H98+H101</f>
        <v>2750</v>
      </c>
      <c r="I92" s="72">
        <f t="shared" si="37"/>
        <v>1</v>
      </c>
      <c r="J92" s="72">
        <f t="shared" si="37"/>
        <v>1</v>
      </c>
      <c r="K92" s="72">
        <f t="shared" si="37"/>
        <v>1</v>
      </c>
      <c r="L92" s="41" t="str">
        <f>+L91</f>
        <v>HUYỆN THẠCH HÀ</v>
      </c>
      <c r="M92" s="42"/>
      <c r="N92" s="73"/>
    </row>
    <row r="93" spans="1:14" s="44" customFormat="1" ht="18" customHeight="1" x14ac:dyDescent="0.45">
      <c r="A93" s="37" t="s">
        <v>10</v>
      </c>
      <c r="B93" s="38" t="s">
        <v>12</v>
      </c>
      <c r="C93" s="39">
        <f>SUM(D93:E93)</f>
        <v>5049.03</v>
      </c>
      <c r="D93" s="39">
        <f>D96+D99+D102</f>
        <v>4892</v>
      </c>
      <c r="E93" s="39">
        <f>E96+E99+E102</f>
        <v>157.03</v>
      </c>
      <c r="F93" s="39">
        <f>SUM(G93:H93)</f>
        <v>2783.8</v>
      </c>
      <c r="G93" s="39">
        <f>G96+G99+G102</f>
        <v>2719</v>
      </c>
      <c r="H93" s="39">
        <f>H96+H99+H102</f>
        <v>64.8</v>
      </c>
      <c r="I93" s="72">
        <f t="shared" si="37"/>
        <v>0.55135342828226419</v>
      </c>
      <c r="J93" s="72">
        <f t="shared" si="37"/>
        <v>0.55580539656582173</v>
      </c>
      <c r="K93" s="72">
        <f t="shared" si="37"/>
        <v>0.41266000127364194</v>
      </c>
      <c r="L93" s="41" t="str">
        <f t="shared" ref="L93:L102" si="39">+L92</f>
        <v>HUYỆN THẠCH HÀ</v>
      </c>
      <c r="M93" s="42"/>
      <c r="N93" s="73"/>
    </row>
    <row r="94" spans="1:14" s="51" customFormat="1" ht="24.75" customHeight="1" x14ac:dyDescent="0.45">
      <c r="A94" s="45">
        <v>1</v>
      </c>
      <c r="B94" s="46" t="s">
        <v>13</v>
      </c>
      <c r="C94" s="47">
        <f t="shared" ref="C94:H94" si="40">SUM(C95:C96)</f>
        <v>0</v>
      </c>
      <c r="D94" s="47">
        <f t="shared" si="40"/>
        <v>0</v>
      </c>
      <c r="E94" s="47">
        <f t="shared" si="40"/>
        <v>0</v>
      </c>
      <c r="F94" s="47">
        <f t="shared" si="40"/>
        <v>0</v>
      </c>
      <c r="G94" s="47">
        <f t="shared" si="40"/>
        <v>0</v>
      </c>
      <c r="H94" s="47">
        <f t="shared" si="40"/>
        <v>0</v>
      </c>
      <c r="I94" s="70" t="str">
        <f t="shared" si="37"/>
        <v>-</v>
      </c>
      <c r="J94" s="70" t="str">
        <f t="shared" si="37"/>
        <v>-</v>
      </c>
      <c r="K94" s="70" t="str">
        <f t="shared" si="37"/>
        <v>-</v>
      </c>
      <c r="L94" s="49" t="str">
        <f t="shared" si="39"/>
        <v>HUYỆN THẠCH HÀ</v>
      </c>
      <c r="M94" s="49" t="s">
        <v>14</v>
      </c>
      <c r="N94" s="71"/>
    </row>
    <row r="95" spans="1:14" s="44" customFormat="1" ht="18" customHeight="1" x14ac:dyDescent="0.45">
      <c r="A95" s="37" t="s">
        <v>10</v>
      </c>
      <c r="B95" s="38" t="s">
        <v>11</v>
      </c>
      <c r="C95" s="39">
        <f>SUM(D95:E95)</f>
        <v>0</v>
      </c>
      <c r="D95" s="39"/>
      <c r="E95" s="39"/>
      <c r="F95" s="39">
        <f>SUM(G95:H95)</f>
        <v>0</v>
      </c>
      <c r="G95" s="39"/>
      <c r="H95" s="39"/>
      <c r="I95" s="72" t="str">
        <f t="shared" si="37"/>
        <v>-</v>
      </c>
      <c r="J95" s="72" t="str">
        <f t="shared" si="37"/>
        <v>-</v>
      </c>
      <c r="K95" s="72" t="str">
        <f t="shared" si="37"/>
        <v>-</v>
      </c>
      <c r="L95" s="41" t="str">
        <f t="shared" si="39"/>
        <v>HUYỆN THẠCH HÀ</v>
      </c>
      <c r="M95" s="41" t="s">
        <v>14</v>
      </c>
      <c r="N95" s="73"/>
    </row>
    <row r="96" spans="1:14" s="44" customFormat="1" ht="18" customHeight="1" x14ac:dyDescent="0.45">
      <c r="A96" s="37" t="s">
        <v>10</v>
      </c>
      <c r="B96" s="38" t="s">
        <v>12</v>
      </c>
      <c r="C96" s="39">
        <f>SUM(D96:E96)</f>
        <v>0</v>
      </c>
      <c r="D96" s="39"/>
      <c r="E96" s="39"/>
      <c r="F96" s="39">
        <f>SUM(G96:H96)</f>
        <v>0</v>
      </c>
      <c r="G96" s="39"/>
      <c r="H96" s="39"/>
      <c r="I96" s="72" t="str">
        <f t="shared" si="37"/>
        <v>-</v>
      </c>
      <c r="J96" s="72" t="str">
        <f t="shared" si="37"/>
        <v>-</v>
      </c>
      <c r="K96" s="72" t="str">
        <f t="shared" si="37"/>
        <v>-</v>
      </c>
      <c r="L96" s="41" t="str">
        <f t="shared" si="39"/>
        <v>HUYỆN THẠCH HÀ</v>
      </c>
      <c r="M96" s="41" t="s">
        <v>14</v>
      </c>
      <c r="N96" s="73"/>
    </row>
    <row r="97" spans="1:14" s="51" customFormat="1" ht="18" customHeight="1" x14ac:dyDescent="0.45">
      <c r="A97" s="45">
        <v>2</v>
      </c>
      <c r="B97" s="46" t="s">
        <v>15</v>
      </c>
      <c r="C97" s="47">
        <f t="shared" ref="C97:H97" si="41">SUM(C98:C99)</f>
        <v>2402.0300000000002</v>
      </c>
      <c r="D97" s="47">
        <f t="shared" si="41"/>
        <v>2245</v>
      </c>
      <c r="E97" s="47">
        <f t="shared" si="41"/>
        <v>157.03</v>
      </c>
      <c r="F97" s="47">
        <f t="shared" si="41"/>
        <v>993.8</v>
      </c>
      <c r="G97" s="47">
        <f t="shared" si="41"/>
        <v>929</v>
      </c>
      <c r="H97" s="47">
        <f t="shared" si="41"/>
        <v>64.8</v>
      </c>
      <c r="I97" s="70">
        <f t="shared" si="37"/>
        <v>0.41373338384616343</v>
      </c>
      <c r="J97" s="70">
        <f t="shared" si="37"/>
        <v>0.41380846325167037</v>
      </c>
      <c r="K97" s="70">
        <f t="shared" si="37"/>
        <v>0.41266000127364194</v>
      </c>
      <c r="L97" s="49" t="str">
        <f t="shared" si="39"/>
        <v>HUYỆN THẠCH HÀ</v>
      </c>
      <c r="M97" s="49" t="s">
        <v>16</v>
      </c>
      <c r="N97" s="71"/>
    </row>
    <row r="98" spans="1:14" s="44" customFormat="1" ht="18" customHeight="1" x14ac:dyDescent="0.45">
      <c r="A98" s="37" t="s">
        <v>10</v>
      </c>
      <c r="B98" s="38" t="s">
        <v>11</v>
      </c>
      <c r="C98" s="39">
        <f>SUM(D98:E98)</f>
        <v>0</v>
      </c>
      <c r="D98" s="39">
        <v>0</v>
      </c>
      <c r="E98" s="39">
        <v>0</v>
      </c>
      <c r="F98" s="39">
        <f>SUM(G98:H98)</f>
        <v>0</v>
      </c>
      <c r="G98" s="39">
        <v>0</v>
      </c>
      <c r="H98" s="39">
        <v>0</v>
      </c>
      <c r="I98" s="72" t="str">
        <f t="shared" si="37"/>
        <v>-</v>
      </c>
      <c r="J98" s="72" t="str">
        <f t="shared" si="37"/>
        <v>-</v>
      </c>
      <c r="K98" s="72" t="str">
        <f t="shared" si="37"/>
        <v>-</v>
      </c>
      <c r="L98" s="41" t="str">
        <f t="shared" si="39"/>
        <v>HUYỆN THẠCH HÀ</v>
      </c>
      <c r="M98" s="41" t="s">
        <v>16</v>
      </c>
      <c r="N98" s="73"/>
    </row>
    <row r="99" spans="1:14" s="44" customFormat="1" ht="18" customHeight="1" x14ac:dyDescent="0.45">
      <c r="A99" s="37" t="s">
        <v>10</v>
      </c>
      <c r="B99" s="38" t="s">
        <v>12</v>
      </c>
      <c r="C99" s="39">
        <f>SUM(D99:E99)</f>
        <v>2402.0300000000002</v>
      </c>
      <c r="D99" s="39">
        <v>2245</v>
      </c>
      <c r="E99" s="39">
        <v>157.03</v>
      </c>
      <c r="F99" s="39">
        <f>SUM(G99:H99)</f>
        <v>993.8</v>
      </c>
      <c r="G99" s="39">
        <v>929</v>
      </c>
      <c r="H99" s="39">
        <v>64.8</v>
      </c>
      <c r="I99" s="72">
        <f t="shared" si="37"/>
        <v>0.41373338384616343</v>
      </c>
      <c r="J99" s="72">
        <f t="shared" si="37"/>
        <v>0.41380846325167037</v>
      </c>
      <c r="K99" s="72">
        <f t="shared" si="37"/>
        <v>0.41266000127364194</v>
      </c>
      <c r="L99" s="41" t="str">
        <f t="shared" si="39"/>
        <v>HUYỆN THẠCH HÀ</v>
      </c>
      <c r="M99" s="41" t="s">
        <v>16</v>
      </c>
      <c r="N99" s="73"/>
    </row>
    <row r="100" spans="1:14" s="51" customFormat="1" ht="18" customHeight="1" x14ac:dyDescent="0.45">
      <c r="A100" s="45">
        <v>3</v>
      </c>
      <c r="B100" s="46" t="s">
        <v>17</v>
      </c>
      <c r="C100" s="47">
        <f t="shared" ref="C100:H100" si="42">SUM(C101:C102)</f>
        <v>19887</v>
      </c>
      <c r="D100" s="47">
        <f t="shared" si="42"/>
        <v>17137</v>
      </c>
      <c r="E100" s="47">
        <f t="shared" si="42"/>
        <v>2750</v>
      </c>
      <c r="F100" s="47">
        <f t="shared" si="42"/>
        <v>19030</v>
      </c>
      <c r="G100" s="47">
        <f t="shared" si="42"/>
        <v>16280</v>
      </c>
      <c r="H100" s="47">
        <f t="shared" si="42"/>
        <v>2750</v>
      </c>
      <c r="I100" s="70">
        <f t="shared" si="37"/>
        <v>0.95690652184844371</v>
      </c>
      <c r="J100" s="70">
        <f t="shared" si="37"/>
        <v>0.94999124700939486</v>
      </c>
      <c r="K100" s="70">
        <f t="shared" si="37"/>
        <v>1</v>
      </c>
      <c r="L100" s="49" t="str">
        <f t="shared" si="39"/>
        <v>HUYỆN THẠCH HÀ</v>
      </c>
      <c r="M100" s="49" t="s">
        <v>18</v>
      </c>
      <c r="N100" s="71"/>
    </row>
    <row r="101" spans="1:14" s="44" customFormat="1" ht="18" customHeight="1" x14ac:dyDescent="0.45">
      <c r="A101" s="37" t="s">
        <v>10</v>
      </c>
      <c r="B101" s="38" t="s">
        <v>11</v>
      </c>
      <c r="C101" s="39">
        <f>SUM(D101:E101)</f>
        <v>17240</v>
      </c>
      <c r="D101" s="39">
        <v>14490</v>
      </c>
      <c r="E101" s="39">
        <v>2750</v>
      </c>
      <c r="F101" s="39">
        <f>SUM(G101:H101)</f>
        <v>17240</v>
      </c>
      <c r="G101" s="39">
        <v>14490</v>
      </c>
      <c r="H101" s="39">
        <v>2750</v>
      </c>
      <c r="I101" s="72">
        <f t="shared" si="37"/>
        <v>1</v>
      </c>
      <c r="J101" s="72">
        <f t="shared" si="37"/>
        <v>1</v>
      </c>
      <c r="K101" s="72">
        <f t="shared" si="37"/>
        <v>1</v>
      </c>
      <c r="L101" s="41" t="str">
        <f t="shared" si="39"/>
        <v>HUYỆN THẠCH HÀ</v>
      </c>
      <c r="M101" s="41" t="s">
        <v>18</v>
      </c>
      <c r="N101" s="73"/>
    </row>
    <row r="102" spans="1:14" s="44" customFormat="1" ht="18" customHeight="1" x14ac:dyDescent="0.45">
      <c r="A102" s="37" t="s">
        <v>10</v>
      </c>
      <c r="B102" s="38" t="s">
        <v>12</v>
      </c>
      <c r="C102" s="39">
        <f>SUM(D102:E102)</f>
        <v>2647</v>
      </c>
      <c r="D102" s="39">
        <v>2647</v>
      </c>
      <c r="E102" s="39">
        <v>0</v>
      </c>
      <c r="F102" s="39">
        <f>SUM(G102:H102)</f>
        <v>1790</v>
      </c>
      <c r="G102" s="39">
        <v>1790</v>
      </c>
      <c r="H102" s="39">
        <v>0</v>
      </c>
      <c r="I102" s="72">
        <f t="shared" si="37"/>
        <v>0.67623724971666033</v>
      </c>
      <c r="J102" s="72">
        <f t="shared" si="37"/>
        <v>0.67623724971666033</v>
      </c>
      <c r="K102" s="72" t="str">
        <f t="shared" si="37"/>
        <v>-</v>
      </c>
      <c r="L102" s="41" t="str">
        <f t="shared" si="39"/>
        <v>HUYỆN THẠCH HÀ</v>
      </c>
      <c r="M102" s="41" t="s">
        <v>18</v>
      </c>
      <c r="N102" s="73"/>
    </row>
    <row r="103" spans="1:14" s="51" customFormat="1" ht="18" customHeight="1" x14ac:dyDescent="0.45">
      <c r="A103" s="45"/>
      <c r="B103" s="45" t="s">
        <v>28</v>
      </c>
      <c r="C103" s="47">
        <f t="shared" ref="C103:H103" si="43">SUM(C104:C105)</f>
        <v>17973.54</v>
      </c>
      <c r="D103" s="47">
        <f t="shared" si="43"/>
        <v>15091</v>
      </c>
      <c r="E103" s="47">
        <f t="shared" si="43"/>
        <v>2882.54</v>
      </c>
      <c r="F103" s="47">
        <f t="shared" si="43"/>
        <v>15469.194</v>
      </c>
      <c r="G103" s="47">
        <f t="shared" si="43"/>
        <v>12679.194</v>
      </c>
      <c r="H103" s="47">
        <f t="shared" si="43"/>
        <v>2790</v>
      </c>
      <c r="I103" s="70">
        <f t="shared" si="37"/>
        <v>0.86066484398732801</v>
      </c>
      <c r="J103" s="70">
        <f t="shared" si="37"/>
        <v>0.84018249287654889</v>
      </c>
      <c r="K103" s="70">
        <f t="shared" si="37"/>
        <v>0.96789636917440869</v>
      </c>
      <c r="L103" s="49" t="str">
        <f>+B103</f>
        <v>HUYỆN CAN LỘC</v>
      </c>
      <c r="M103" s="52"/>
      <c r="N103" s="71"/>
    </row>
    <row r="104" spans="1:14" s="44" customFormat="1" ht="18" customHeight="1" x14ac:dyDescent="0.45">
      <c r="A104" s="37" t="s">
        <v>10</v>
      </c>
      <c r="B104" s="38" t="s">
        <v>11</v>
      </c>
      <c r="C104" s="39">
        <f>SUM(D104:E104)</f>
        <v>13790</v>
      </c>
      <c r="D104" s="39">
        <f>D107+D110+D113</f>
        <v>11040</v>
      </c>
      <c r="E104" s="39">
        <f>E107+E110+E113</f>
        <v>2750</v>
      </c>
      <c r="F104" s="39">
        <f>SUM(G104:H104)</f>
        <v>13709.588</v>
      </c>
      <c r="G104" s="39">
        <f>G107+G110+G113</f>
        <v>10959.588</v>
      </c>
      <c r="H104" s="39">
        <f>H107+H110+H113</f>
        <v>2750</v>
      </c>
      <c r="I104" s="72">
        <f t="shared" si="37"/>
        <v>0.99416881798404644</v>
      </c>
      <c r="J104" s="72">
        <f t="shared" si="37"/>
        <v>0.9927163043478261</v>
      </c>
      <c r="K104" s="72">
        <f t="shared" si="37"/>
        <v>1</v>
      </c>
      <c r="L104" s="41" t="str">
        <f>+L103</f>
        <v>HUYỆN CAN LỘC</v>
      </c>
      <c r="M104" s="42"/>
      <c r="N104" s="73"/>
    </row>
    <row r="105" spans="1:14" s="44" customFormat="1" ht="18" customHeight="1" x14ac:dyDescent="0.45">
      <c r="A105" s="37" t="s">
        <v>10</v>
      </c>
      <c r="B105" s="38" t="s">
        <v>12</v>
      </c>
      <c r="C105" s="39">
        <f>SUM(D105:E105)</f>
        <v>4183.54</v>
      </c>
      <c r="D105" s="39">
        <f>D108+D111+D114</f>
        <v>4051</v>
      </c>
      <c r="E105" s="39">
        <f>E108+E111+E114</f>
        <v>132.54</v>
      </c>
      <c r="F105" s="39">
        <f>SUM(G105:H105)</f>
        <v>1759.606</v>
      </c>
      <c r="G105" s="39">
        <f>G108+G111+G114</f>
        <v>1719.606</v>
      </c>
      <c r="H105" s="39">
        <f>H108+H111+H114</f>
        <v>40</v>
      </c>
      <c r="I105" s="72">
        <f t="shared" si="37"/>
        <v>0.42060216945457674</v>
      </c>
      <c r="J105" s="72">
        <f t="shared" si="37"/>
        <v>0.42448926191063935</v>
      </c>
      <c r="K105" s="72">
        <f t="shared" si="37"/>
        <v>0.30179568432171422</v>
      </c>
      <c r="L105" s="41" t="str">
        <f t="shared" ref="L105:L114" si="44">+L104</f>
        <v>HUYỆN CAN LỘC</v>
      </c>
      <c r="M105" s="42"/>
      <c r="N105" s="73"/>
    </row>
    <row r="106" spans="1:14" s="51" customFormat="1" ht="27" customHeight="1" x14ac:dyDescent="0.45">
      <c r="A106" s="45">
        <v>1</v>
      </c>
      <c r="B106" s="46" t="s">
        <v>13</v>
      </c>
      <c r="C106" s="47">
        <f t="shared" ref="C106:H106" si="45">SUM(C107:C108)</f>
        <v>0</v>
      </c>
      <c r="D106" s="47">
        <f t="shared" si="45"/>
        <v>0</v>
      </c>
      <c r="E106" s="47">
        <f t="shared" si="45"/>
        <v>0</v>
      </c>
      <c r="F106" s="47">
        <f t="shared" si="45"/>
        <v>0</v>
      </c>
      <c r="G106" s="47">
        <f t="shared" si="45"/>
        <v>0</v>
      </c>
      <c r="H106" s="47">
        <f t="shared" si="45"/>
        <v>0</v>
      </c>
      <c r="I106" s="70" t="str">
        <f t="shared" si="37"/>
        <v>-</v>
      </c>
      <c r="J106" s="70" t="str">
        <f t="shared" si="37"/>
        <v>-</v>
      </c>
      <c r="K106" s="70" t="str">
        <f t="shared" si="37"/>
        <v>-</v>
      </c>
      <c r="L106" s="49" t="str">
        <f t="shared" si="44"/>
        <v>HUYỆN CAN LỘC</v>
      </c>
      <c r="M106" s="49" t="s">
        <v>14</v>
      </c>
      <c r="N106" s="71"/>
    </row>
    <row r="107" spans="1:14" s="44" customFormat="1" ht="18" customHeight="1" x14ac:dyDescent="0.45">
      <c r="A107" s="37" t="s">
        <v>10</v>
      </c>
      <c r="B107" s="38" t="s">
        <v>11</v>
      </c>
      <c r="C107" s="39">
        <f>SUM(D107:E107)</f>
        <v>0</v>
      </c>
      <c r="D107" s="39"/>
      <c r="E107" s="39"/>
      <c r="F107" s="39">
        <f>SUM(G107:H107)</f>
        <v>0</v>
      </c>
      <c r="G107" s="39"/>
      <c r="H107" s="39"/>
      <c r="I107" s="72" t="str">
        <f t="shared" si="37"/>
        <v>-</v>
      </c>
      <c r="J107" s="72" t="str">
        <f t="shared" si="37"/>
        <v>-</v>
      </c>
      <c r="K107" s="72" t="str">
        <f t="shared" si="37"/>
        <v>-</v>
      </c>
      <c r="L107" s="41" t="str">
        <f t="shared" si="44"/>
        <v>HUYỆN CAN LỘC</v>
      </c>
      <c r="M107" s="41" t="s">
        <v>14</v>
      </c>
      <c r="N107" s="73"/>
    </row>
    <row r="108" spans="1:14" s="44" customFormat="1" ht="18" customHeight="1" x14ac:dyDescent="0.45">
      <c r="A108" s="37" t="s">
        <v>10</v>
      </c>
      <c r="B108" s="38" t="s">
        <v>12</v>
      </c>
      <c r="C108" s="39">
        <f>SUM(D108:E108)</f>
        <v>0</v>
      </c>
      <c r="D108" s="39"/>
      <c r="E108" s="39"/>
      <c r="F108" s="39">
        <f>SUM(G108:H108)</f>
        <v>0</v>
      </c>
      <c r="G108" s="39"/>
      <c r="H108" s="39"/>
      <c r="I108" s="72" t="str">
        <f t="shared" si="37"/>
        <v>-</v>
      </c>
      <c r="J108" s="72" t="str">
        <f t="shared" si="37"/>
        <v>-</v>
      </c>
      <c r="K108" s="72" t="str">
        <f t="shared" si="37"/>
        <v>-</v>
      </c>
      <c r="L108" s="41" t="str">
        <f t="shared" si="44"/>
        <v>HUYỆN CAN LỘC</v>
      </c>
      <c r="M108" s="41" t="s">
        <v>14</v>
      </c>
      <c r="N108" s="73"/>
    </row>
    <row r="109" spans="1:14" s="51" customFormat="1" ht="18" customHeight="1" x14ac:dyDescent="0.45">
      <c r="A109" s="45">
        <v>2</v>
      </c>
      <c r="B109" s="46" t="s">
        <v>15</v>
      </c>
      <c r="C109" s="47">
        <f t="shared" ref="C109:H109" si="46">SUM(C110:C111)</f>
        <v>2031.54</v>
      </c>
      <c r="D109" s="47">
        <f t="shared" si="46"/>
        <v>1899</v>
      </c>
      <c r="E109" s="47">
        <f t="shared" si="46"/>
        <v>132.54</v>
      </c>
      <c r="F109" s="47">
        <f t="shared" si="46"/>
        <v>687.8</v>
      </c>
      <c r="G109" s="47">
        <f t="shared" si="46"/>
        <v>647.79999999999995</v>
      </c>
      <c r="H109" s="47">
        <f t="shared" si="46"/>
        <v>40</v>
      </c>
      <c r="I109" s="70">
        <f t="shared" si="37"/>
        <v>0.3385608946907272</v>
      </c>
      <c r="J109" s="70">
        <f t="shared" si="37"/>
        <v>0.34112690889942071</v>
      </c>
      <c r="K109" s="70">
        <f t="shared" si="37"/>
        <v>0.30179568432171422</v>
      </c>
      <c r="L109" s="49" t="str">
        <f t="shared" si="44"/>
        <v>HUYỆN CAN LỘC</v>
      </c>
      <c r="M109" s="49" t="s">
        <v>16</v>
      </c>
      <c r="N109" s="71"/>
    </row>
    <row r="110" spans="1:14" s="44" customFormat="1" ht="18" customHeight="1" x14ac:dyDescent="0.45">
      <c r="A110" s="37" t="s">
        <v>10</v>
      </c>
      <c r="B110" s="38" t="s">
        <v>11</v>
      </c>
      <c r="C110" s="39">
        <f>SUM(D110:E110)</f>
        <v>0</v>
      </c>
      <c r="D110" s="39">
        <v>0</v>
      </c>
      <c r="E110" s="39">
        <v>0</v>
      </c>
      <c r="F110" s="39">
        <f>SUM(G110:H110)</f>
        <v>0</v>
      </c>
      <c r="G110" s="39">
        <v>0</v>
      </c>
      <c r="H110" s="39">
        <v>0</v>
      </c>
      <c r="I110" s="72" t="str">
        <f t="shared" si="37"/>
        <v>-</v>
      </c>
      <c r="J110" s="72" t="str">
        <f t="shared" si="37"/>
        <v>-</v>
      </c>
      <c r="K110" s="72" t="str">
        <f t="shared" si="37"/>
        <v>-</v>
      </c>
      <c r="L110" s="41" t="str">
        <f t="shared" si="44"/>
        <v>HUYỆN CAN LỘC</v>
      </c>
      <c r="M110" s="41" t="s">
        <v>16</v>
      </c>
      <c r="N110" s="73"/>
    </row>
    <row r="111" spans="1:14" s="44" customFormat="1" ht="18" customHeight="1" x14ac:dyDescent="0.45">
      <c r="A111" s="37" t="s">
        <v>10</v>
      </c>
      <c r="B111" s="38" t="s">
        <v>12</v>
      </c>
      <c r="C111" s="39">
        <f>SUM(D111:E111)</f>
        <v>2031.54</v>
      </c>
      <c r="D111" s="39">
        <v>1899</v>
      </c>
      <c r="E111" s="39">
        <v>132.54</v>
      </c>
      <c r="F111" s="39">
        <f>SUM(G111:H111)</f>
        <v>687.8</v>
      </c>
      <c r="G111" s="39">
        <v>647.79999999999995</v>
      </c>
      <c r="H111" s="39">
        <v>40</v>
      </c>
      <c r="I111" s="72">
        <f t="shared" si="37"/>
        <v>0.3385608946907272</v>
      </c>
      <c r="J111" s="72">
        <f t="shared" si="37"/>
        <v>0.34112690889942071</v>
      </c>
      <c r="K111" s="72">
        <f t="shared" si="37"/>
        <v>0.30179568432171422</v>
      </c>
      <c r="L111" s="41" t="str">
        <f t="shared" si="44"/>
        <v>HUYỆN CAN LỘC</v>
      </c>
      <c r="M111" s="41" t="s">
        <v>16</v>
      </c>
      <c r="N111" s="73"/>
    </row>
    <row r="112" spans="1:14" s="51" customFormat="1" ht="18" customHeight="1" x14ac:dyDescent="0.45">
      <c r="A112" s="45">
        <v>3</v>
      </c>
      <c r="B112" s="46" t="s">
        <v>17</v>
      </c>
      <c r="C112" s="47">
        <f t="shared" ref="C112:H112" si="47">SUM(C113:C114)</f>
        <v>15942</v>
      </c>
      <c r="D112" s="47">
        <f t="shared" si="47"/>
        <v>13192</v>
      </c>
      <c r="E112" s="47">
        <f t="shared" si="47"/>
        <v>2750</v>
      </c>
      <c r="F112" s="47">
        <f t="shared" si="47"/>
        <v>14781.394</v>
      </c>
      <c r="G112" s="47">
        <f t="shared" si="47"/>
        <v>12031.394</v>
      </c>
      <c r="H112" s="47">
        <f t="shared" si="47"/>
        <v>2750</v>
      </c>
      <c r="I112" s="70">
        <f t="shared" si="37"/>
        <v>0.92719821854221551</v>
      </c>
      <c r="J112" s="70">
        <f t="shared" si="37"/>
        <v>0.91202198302001214</v>
      </c>
      <c r="K112" s="70">
        <f t="shared" si="37"/>
        <v>1</v>
      </c>
      <c r="L112" s="49" t="str">
        <f t="shared" si="44"/>
        <v>HUYỆN CAN LỘC</v>
      </c>
      <c r="M112" s="49" t="s">
        <v>18</v>
      </c>
      <c r="N112" s="71"/>
    </row>
    <row r="113" spans="1:14" s="44" customFormat="1" ht="18" customHeight="1" x14ac:dyDescent="0.45">
      <c r="A113" s="37" t="s">
        <v>10</v>
      </c>
      <c r="B113" s="38" t="s">
        <v>11</v>
      </c>
      <c r="C113" s="39">
        <f>SUM(D113:E113)</f>
        <v>13790</v>
      </c>
      <c r="D113" s="39">
        <v>11040</v>
      </c>
      <c r="E113" s="39">
        <v>2750</v>
      </c>
      <c r="F113" s="39">
        <f>SUM(G113:H113)</f>
        <v>13709.588</v>
      </c>
      <c r="G113" s="39">
        <v>10959.588</v>
      </c>
      <c r="H113" s="39">
        <v>2750</v>
      </c>
      <c r="I113" s="72">
        <f t="shared" si="37"/>
        <v>0.99416881798404644</v>
      </c>
      <c r="J113" s="72">
        <f t="shared" si="37"/>
        <v>0.9927163043478261</v>
      </c>
      <c r="K113" s="72">
        <f t="shared" si="37"/>
        <v>1</v>
      </c>
      <c r="L113" s="41" t="str">
        <f t="shared" si="44"/>
        <v>HUYỆN CAN LỘC</v>
      </c>
      <c r="M113" s="41" t="s">
        <v>18</v>
      </c>
      <c r="N113" s="73"/>
    </row>
    <row r="114" spans="1:14" s="44" customFormat="1" ht="18" customHeight="1" x14ac:dyDescent="0.45">
      <c r="A114" s="37" t="s">
        <v>10</v>
      </c>
      <c r="B114" s="38" t="s">
        <v>12</v>
      </c>
      <c r="C114" s="39">
        <f>SUM(D114:E114)</f>
        <v>2152</v>
      </c>
      <c r="D114" s="39">
        <v>2152</v>
      </c>
      <c r="E114" s="39">
        <v>0</v>
      </c>
      <c r="F114" s="39">
        <f>SUM(G114:H114)</f>
        <v>1071.806</v>
      </c>
      <c r="G114" s="39">
        <v>1071.806</v>
      </c>
      <c r="H114" s="39">
        <v>0</v>
      </c>
      <c r="I114" s="72">
        <f t="shared" si="37"/>
        <v>0.4980511152416357</v>
      </c>
      <c r="J114" s="72">
        <f t="shared" si="37"/>
        <v>0.4980511152416357</v>
      </c>
      <c r="K114" s="72" t="str">
        <f t="shared" si="37"/>
        <v>-</v>
      </c>
      <c r="L114" s="41" t="str">
        <f t="shared" si="44"/>
        <v>HUYỆN CAN LỘC</v>
      </c>
      <c r="M114" s="41" t="s">
        <v>18</v>
      </c>
      <c r="N114" s="73"/>
    </row>
    <row r="115" spans="1:14" s="51" customFormat="1" ht="18" customHeight="1" x14ac:dyDescent="0.45">
      <c r="A115" s="45"/>
      <c r="B115" s="45" t="s">
        <v>29</v>
      </c>
      <c r="C115" s="47">
        <f t="shared" ref="C115:H115" si="48">SUM(C116:C117)</f>
        <v>17555.07</v>
      </c>
      <c r="D115" s="47">
        <f t="shared" si="48"/>
        <v>14674</v>
      </c>
      <c r="E115" s="47">
        <f t="shared" si="48"/>
        <v>2881.07</v>
      </c>
      <c r="F115" s="47">
        <f t="shared" si="48"/>
        <v>15428.525</v>
      </c>
      <c r="G115" s="47">
        <f t="shared" si="48"/>
        <v>12632.525</v>
      </c>
      <c r="H115" s="47">
        <f t="shared" si="48"/>
        <v>2796</v>
      </c>
      <c r="I115" s="70">
        <f t="shared" si="37"/>
        <v>0.8788643394757184</v>
      </c>
      <c r="J115" s="70">
        <f t="shared" si="37"/>
        <v>0.86087808368542995</v>
      </c>
      <c r="K115" s="70">
        <f t="shared" si="37"/>
        <v>0.97047277573956892</v>
      </c>
      <c r="L115" s="49" t="str">
        <f>+B115</f>
        <v>HUYỆN ĐỨC THỌ</v>
      </c>
      <c r="M115" s="52"/>
      <c r="N115" s="71"/>
    </row>
    <row r="116" spans="1:14" s="44" customFormat="1" ht="18" customHeight="1" x14ac:dyDescent="0.45">
      <c r="A116" s="37" t="s">
        <v>10</v>
      </c>
      <c r="B116" s="38" t="s">
        <v>11</v>
      </c>
      <c r="C116" s="39">
        <f>SUM(D116:E116)</f>
        <v>13100</v>
      </c>
      <c r="D116" s="39">
        <f>D119+D122+D125</f>
        <v>10350</v>
      </c>
      <c r="E116" s="39">
        <f>E119+E122+E125</f>
        <v>2750</v>
      </c>
      <c r="F116" s="39">
        <f>SUM(G116:H116)</f>
        <v>13000.5</v>
      </c>
      <c r="G116" s="39">
        <f>G119+G122+G125</f>
        <v>10250.5</v>
      </c>
      <c r="H116" s="39">
        <f>H119+H122+H125</f>
        <v>2750</v>
      </c>
      <c r="I116" s="72">
        <f t="shared" si="37"/>
        <v>0.99240458015267174</v>
      </c>
      <c r="J116" s="72">
        <f t="shared" si="37"/>
        <v>0.99038647342995167</v>
      </c>
      <c r="K116" s="72">
        <f t="shared" si="37"/>
        <v>1</v>
      </c>
      <c r="L116" s="41" t="str">
        <f>+L115</f>
        <v>HUYỆN ĐỨC THỌ</v>
      </c>
      <c r="M116" s="42"/>
      <c r="N116" s="73"/>
    </row>
    <row r="117" spans="1:14" s="44" customFormat="1" ht="18" customHeight="1" x14ac:dyDescent="0.45">
      <c r="A117" s="37" t="s">
        <v>10</v>
      </c>
      <c r="B117" s="38" t="s">
        <v>12</v>
      </c>
      <c r="C117" s="39">
        <f>SUM(D117:E117)</f>
        <v>4455.07</v>
      </c>
      <c r="D117" s="39">
        <f>D120+D123+D126</f>
        <v>4324</v>
      </c>
      <c r="E117" s="39">
        <f>E120+E123+E126</f>
        <v>131.07</v>
      </c>
      <c r="F117" s="39">
        <f>SUM(G117:H117)</f>
        <v>2428.0250000000001</v>
      </c>
      <c r="G117" s="39">
        <f>G120+G123+G126</f>
        <v>2382.0250000000001</v>
      </c>
      <c r="H117" s="39">
        <f>H120+H123+H126</f>
        <v>46</v>
      </c>
      <c r="I117" s="72">
        <f t="shared" si="37"/>
        <v>0.54500265989086594</v>
      </c>
      <c r="J117" s="72">
        <f t="shared" si="37"/>
        <v>0.55088459759481967</v>
      </c>
      <c r="K117" s="72">
        <f t="shared" si="37"/>
        <v>0.35095750362401773</v>
      </c>
      <c r="L117" s="41" t="str">
        <f t="shared" ref="L117:L126" si="49">+L116</f>
        <v>HUYỆN ĐỨC THỌ</v>
      </c>
      <c r="M117" s="42"/>
      <c r="N117" s="73"/>
    </row>
    <row r="118" spans="1:14" s="51" customFormat="1" ht="25.5" x14ac:dyDescent="0.45">
      <c r="A118" s="45">
        <v>1</v>
      </c>
      <c r="B118" s="46" t="s">
        <v>13</v>
      </c>
      <c r="C118" s="47">
        <f t="shared" ref="C118:H118" si="50">SUM(C119:C120)</f>
        <v>0</v>
      </c>
      <c r="D118" s="47">
        <f t="shared" si="50"/>
        <v>0</v>
      </c>
      <c r="E118" s="47">
        <f t="shared" si="50"/>
        <v>0</v>
      </c>
      <c r="F118" s="47">
        <f t="shared" si="50"/>
        <v>0</v>
      </c>
      <c r="G118" s="47">
        <f t="shared" si="50"/>
        <v>0</v>
      </c>
      <c r="H118" s="47">
        <f t="shared" si="50"/>
        <v>0</v>
      </c>
      <c r="I118" s="70" t="str">
        <f t="shared" si="37"/>
        <v>-</v>
      </c>
      <c r="J118" s="70" t="str">
        <f t="shared" si="37"/>
        <v>-</v>
      </c>
      <c r="K118" s="70" t="str">
        <f t="shared" si="37"/>
        <v>-</v>
      </c>
      <c r="L118" s="49" t="str">
        <f t="shared" si="49"/>
        <v>HUYỆN ĐỨC THỌ</v>
      </c>
      <c r="M118" s="49" t="s">
        <v>14</v>
      </c>
      <c r="N118" s="71"/>
    </row>
    <row r="119" spans="1:14" s="44" customFormat="1" ht="18" customHeight="1" x14ac:dyDescent="0.45">
      <c r="A119" s="37" t="s">
        <v>10</v>
      </c>
      <c r="B119" s="38" t="s">
        <v>11</v>
      </c>
      <c r="C119" s="39">
        <f>SUM(D119:E119)</f>
        <v>0</v>
      </c>
      <c r="D119" s="39"/>
      <c r="E119" s="39"/>
      <c r="F119" s="39">
        <f>SUM(G119:H119)</f>
        <v>0</v>
      </c>
      <c r="G119" s="39"/>
      <c r="H119" s="39"/>
      <c r="I119" s="72" t="str">
        <f t="shared" si="37"/>
        <v>-</v>
      </c>
      <c r="J119" s="72" t="str">
        <f t="shared" si="37"/>
        <v>-</v>
      </c>
      <c r="K119" s="72" t="str">
        <f t="shared" si="37"/>
        <v>-</v>
      </c>
      <c r="L119" s="41" t="str">
        <f t="shared" si="49"/>
        <v>HUYỆN ĐỨC THỌ</v>
      </c>
      <c r="M119" s="41" t="s">
        <v>14</v>
      </c>
      <c r="N119" s="73"/>
    </row>
    <row r="120" spans="1:14" s="44" customFormat="1" ht="18" customHeight="1" x14ac:dyDescent="0.45">
      <c r="A120" s="37" t="s">
        <v>10</v>
      </c>
      <c r="B120" s="38" t="s">
        <v>12</v>
      </c>
      <c r="C120" s="39">
        <f>SUM(D120:E120)</f>
        <v>0</v>
      </c>
      <c r="D120" s="39"/>
      <c r="E120" s="39"/>
      <c r="F120" s="39">
        <f>SUM(G120:H120)</f>
        <v>0</v>
      </c>
      <c r="G120" s="39"/>
      <c r="H120" s="39"/>
      <c r="I120" s="72" t="str">
        <f t="shared" si="37"/>
        <v>-</v>
      </c>
      <c r="J120" s="72" t="str">
        <f t="shared" si="37"/>
        <v>-</v>
      </c>
      <c r="K120" s="72" t="str">
        <f t="shared" si="37"/>
        <v>-</v>
      </c>
      <c r="L120" s="41" t="str">
        <f t="shared" si="49"/>
        <v>HUYỆN ĐỨC THỌ</v>
      </c>
      <c r="M120" s="41" t="s">
        <v>14</v>
      </c>
      <c r="N120" s="73"/>
    </row>
    <row r="121" spans="1:14" s="51" customFormat="1" ht="18" customHeight="1" x14ac:dyDescent="0.45">
      <c r="A121" s="45">
        <v>2</v>
      </c>
      <c r="B121" s="46" t="s">
        <v>15</v>
      </c>
      <c r="C121" s="47">
        <f t="shared" ref="C121:H121" si="51">SUM(C122:C123)</f>
        <v>2005.07</v>
      </c>
      <c r="D121" s="47">
        <f t="shared" si="51"/>
        <v>1874</v>
      </c>
      <c r="E121" s="47">
        <f t="shared" si="51"/>
        <v>131.07</v>
      </c>
      <c r="F121" s="47">
        <f t="shared" si="51"/>
        <v>704.02499999999998</v>
      </c>
      <c r="G121" s="47">
        <f t="shared" si="51"/>
        <v>658.02499999999998</v>
      </c>
      <c r="H121" s="47">
        <f t="shared" si="51"/>
        <v>46</v>
      </c>
      <c r="I121" s="70">
        <f t="shared" si="37"/>
        <v>0.35112240470407519</v>
      </c>
      <c r="J121" s="70">
        <f t="shared" si="37"/>
        <v>0.35113393810032018</v>
      </c>
      <c r="K121" s="70">
        <f t="shared" si="37"/>
        <v>0.35095750362401773</v>
      </c>
      <c r="L121" s="49" t="str">
        <f t="shared" si="49"/>
        <v>HUYỆN ĐỨC THỌ</v>
      </c>
      <c r="M121" s="49" t="s">
        <v>16</v>
      </c>
      <c r="N121" s="71"/>
    </row>
    <row r="122" spans="1:14" s="44" customFormat="1" ht="18" customHeight="1" x14ac:dyDescent="0.45">
      <c r="A122" s="37" t="s">
        <v>10</v>
      </c>
      <c r="B122" s="38" t="s">
        <v>11</v>
      </c>
      <c r="C122" s="39">
        <f>SUM(D122:E122)</f>
        <v>0</v>
      </c>
      <c r="D122" s="39">
        <v>0</v>
      </c>
      <c r="E122" s="39">
        <v>0</v>
      </c>
      <c r="F122" s="39">
        <f>SUM(G122:H122)</f>
        <v>0</v>
      </c>
      <c r="G122" s="39">
        <v>0</v>
      </c>
      <c r="H122" s="39">
        <v>0</v>
      </c>
      <c r="I122" s="72" t="str">
        <f t="shared" si="37"/>
        <v>-</v>
      </c>
      <c r="J122" s="72" t="str">
        <f t="shared" si="37"/>
        <v>-</v>
      </c>
      <c r="K122" s="72" t="str">
        <f t="shared" si="37"/>
        <v>-</v>
      </c>
      <c r="L122" s="41" t="str">
        <f t="shared" si="49"/>
        <v>HUYỆN ĐỨC THỌ</v>
      </c>
      <c r="M122" s="41" t="s">
        <v>16</v>
      </c>
      <c r="N122" s="73"/>
    </row>
    <row r="123" spans="1:14" s="44" customFormat="1" ht="18" customHeight="1" x14ac:dyDescent="0.45">
      <c r="A123" s="37" t="s">
        <v>10</v>
      </c>
      <c r="B123" s="38" t="s">
        <v>12</v>
      </c>
      <c r="C123" s="39">
        <f>SUM(D123:E123)</f>
        <v>2005.07</v>
      </c>
      <c r="D123" s="39">
        <v>1874</v>
      </c>
      <c r="E123" s="39">
        <v>131.07</v>
      </c>
      <c r="F123" s="39">
        <f>SUM(G123:H123)</f>
        <v>704.02499999999998</v>
      </c>
      <c r="G123" s="39">
        <v>658.02499999999998</v>
      </c>
      <c r="H123" s="39">
        <v>46</v>
      </c>
      <c r="I123" s="72">
        <f t="shared" si="37"/>
        <v>0.35112240470407519</v>
      </c>
      <c r="J123" s="72">
        <f t="shared" si="37"/>
        <v>0.35113393810032018</v>
      </c>
      <c r="K123" s="72">
        <f t="shared" si="37"/>
        <v>0.35095750362401773</v>
      </c>
      <c r="L123" s="41" t="str">
        <f t="shared" si="49"/>
        <v>HUYỆN ĐỨC THỌ</v>
      </c>
      <c r="M123" s="41" t="s">
        <v>16</v>
      </c>
      <c r="N123" s="73"/>
    </row>
    <row r="124" spans="1:14" s="51" customFormat="1" ht="18" customHeight="1" x14ac:dyDescent="0.45">
      <c r="A124" s="45">
        <v>3</v>
      </c>
      <c r="B124" s="46" t="s">
        <v>17</v>
      </c>
      <c r="C124" s="47">
        <f t="shared" ref="C124:H124" si="52">SUM(C125:C126)</f>
        <v>15550</v>
      </c>
      <c r="D124" s="47">
        <f t="shared" si="52"/>
        <v>12800</v>
      </c>
      <c r="E124" s="47">
        <f t="shared" si="52"/>
        <v>2750</v>
      </c>
      <c r="F124" s="47">
        <f t="shared" si="52"/>
        <v>14724.5</v>
      </c>
      <c r="G124" s="47">
        <f t="shared" si="52"/>
        <v>11974.5</v>
      </c>
      <c r="H124" s="47">
        <f t="shared" si="52"/>
        <v>2750</v>
      </c>
      <c r="I124" s="70">
        <f t="shared" si="37"/>
        <v>0.94691318327974272</v>
      </c>
      <c r="J124" s="70">
        <f t="shared" si="37"/>
        <v>0.93550781250000004</v>
      </c>
      <c r="K124" s="70">
        <f t="shared" si="37"/>
        <v>1</v>
      </c>
      <c r="L124" s="49" t="str">
        <f t="shared" si="49"/>
        <v>HUYỆN ĐỨC THỌ</v>
      </c>
      <c r="M124" s="49" t="s">
        <v>18</v>
      </c>
      <c r="N124" s="71"/>
    </row>
    <row r="125" spans="1:14" s="44" customFormat="1" ht="18" customHeight="1" x14ac:dyDescent="0.45">
      <c r="A125" s="37" t="s">
        <v>10</v>
      </c>
      <c r="B125" s="38" t="s">
        <v>11</v>
      </c>
      <c r="C125" s="39">
        <f>SUM(D125:E125)</f>
        <v>13100</v>
      </c>
      <c r="D125" s="39">
        <v>10350</v>
      </c>
      <c r="E125" s="39">
        <v>2750</v>
      </c>
      <c r="F125" s="39">
        <f>SUM(G125:H125)</f>
        <v>13000.5</v>
      </c>
      <c r="G125" s="39">
        <v>10250.5</v>
      </c>
      <c r="H125" s="39">
        <v>2750</v>
      </c>
      <c r="I125" s="72">
        <f t="shared" si="37"/>
        <v>0.99240458015267174</v>
      </c>
      <c r="J125" s="72">
        <f t="shared" si="37"/>
        <v>0.99038647342995167</v>
      </c>
      <c r="K125" s="72">
        <f t="shared" si="37"/>
        <v>1</v>
      </c>
      <c r="L125" s="41" t="str">
        <f t="shared" si="49"/>
        <v>HUYỆN ĐỨC THỌ</v>
      </c>
      <c r="M125" s="41" t="s">
        <v>18</v>
      </c>
      <c r="N125" s="73"/>
    </row>
    <row r="126" spans="1:14" s="44" customFormat="1" ht="18" customHeight="1" x14ac:dyDescent="0.45">
      <c r="A126" s="37" t="s">
        <v>10</v>
      </c>
      <c r="B126" s="38" t="s">
        <v>12</v>
      </c>
      <c r="C126" s="39">
        <f>SUM(D126:E126)</f>
        <v>2450</v>
      </c>
      <c r="D126" s="39">
        <v>2450</v>
      </c>
      <c r="E126" s="39">
        <v>0</v>
      </c>
      <c r="F126" s="39">
        <f>SUM(G126:H126)</f>
        <v>1724</v>
      </c>
      <c r="G126" s="39">
        <v>1724</v>
      </c>
      <c r="H126" s="39">
        <v>0</v>
      </c>
      <c r="I126" s="72">
        <f t="shared" si="37"/>
        <v>0.7036734693877551</v>
      </c>
      <c r="J126" s="72">
        <f t="shared" si="37"/>
        <v>0.7036734693877551</v>
      </c>
      <c r="K126" s="72" t="str">
        <f t="shared" si="37"/>
        <v>-</v>
      </c>
      <c r="L126" s="41" t="str">
        <f t="shared" si="49"/>
        <v>HUYỆN ĐỨC THỌ</v>
      </c>
      <c r="M126" s="41" t="s">
        <v>18</v>
      </c>
      <c r="N126" s="73"/>
    </row>
    <row r="127" spans="1:14" s="51" customFormat="1" ht="18" customHeight="1" x14ac:dyDescent="0.45">
      <c r="A127" s="45"/>
      <c r="B127" s="45" t="s">
        <v>30</v>
      </c>
      <c r="C127" s="47">
        <f t="shared" ref="C127:H127" si="53">SUM(C128:C129)</f>
        <v>18290.57</v>
      </c>
      <c r="D127" s="47">
        <f t="shared" si="53"/>
        <v>14431</v>
      </c>
      <c r="E127" s="47">
        <f t="shared" si="53"/>
        <v>3859.57</v>
      </c>
      <c r="F127" s="47">
        <f t="shared" si="53"/>
        <v>16970.201999999997</v>
      </c>
      <c r="G127" s="47">
        <f t="shared" si="53"/>
        <v>13146.201999999999</v>
      </c>
      <c r="H127" s="47">
        <f t="shared" si="53"/>
        <v>3824</v>
      </c>
      <c r="I127" s="70">
        <f t="shared" si="37"/>
        <v>0.92781154441879055</v>
      </c>
      <c r="J127" s="70">
        <f t="shared" si="37"/>
        <v>0.91096957937772849</v>
      </c>
      <c r="K127" s="70">
        <f t="shared" si="37"/>
        <v>0.99078394743455878</v>
      </c>
      <c r="L127" s="49" t="str">
        <f>+B127</f>
        <v>HUYỆN NGHI XUÂN</v>
      </c>
      <c r="M127" s="52"/>
      <c r="N127" s="71"/>
    </row>
    <row r="128" spans="1:14" s="44" customFormat="1" ht="18" customHeight="1" x14ac:dyDescent="0.45">
      <c r="A128" s="37" t="s">
        <v>10</v>
      </c>
      <c r="B128" s="38" t="s">
        <v>11</v>
      </c>
      <c r="C128" s="39">
        <f>SUM(D128:E128)</f>
        <v>14100</v>
      </c>
      <c r="D128" s="39">
        <f>D131+D134+D137</f>
        <v>10350</v>
      </c>
      <c r="E128" s="39">
        <f>E131+E134+E137</f>
        <v>3750</v>
      </c>
      <c r="F128" s="39">
        <f>SUM(G128:H128)</f>
        <v>14089.201999999999</v>
      </c>
      <c r="G128" s="39">
        <f>G131+G134+G137</f>
        <v>10339.201999999999</v>
      </c>
      <c r="H128" s="39">
        <f>H131+H134+H137</f>
        <v>3750</v>
      </c>
      <c r="I128" s="72">
        <f t="shared" si="37"/>
        <v>0.99923418439716305</v>
      </c>
      <c r="J128" s="72">
        <f t="shared" si="37"/>
        <v>0.99895671497584537</v>
      </c>
      <c r="K128" s="72">
        <f t="shared" si="37"/>
        <v>1</v>
      </c>
      <c r="L128" s="41" t="str">
        <f>+L127</f>
        <v>HUYỆN NGHI XUÂN</v>
      </c>
      <c r="M128" s="42"/>
      <c r="N128" s="73"/>
    </row>
    <row r="129" spans="1:14" s="44" customFormat="1" ht="18" customHeight="1" x14ac:dyDescent="0.45">
      <c r="A129" s="37" t="s">
        <v>10</v>
      </c>
      <c r="B129" s="38" t="s">
        <v>12</v>
      </c>
      <c r="C129" s="39">
        <f>SUM(D129:E129)</f>
        <v>4190.57</v>
      </c>
      <c r="D129" s="39">
        <f>D132+D135+D138</f>
        <v>4081</v>
      </c>
      <c r="E129" s="39">
        <f>E132+E135+E138</f>
        <v>109.57000000000001</v>
      </c>
      <c r="F129" s="39">
        <f>SUM(G129:H129)</f>
        <v>2881</v>
      </c>
      <c r="G129" s="39">
        <f>G132+G135+G138</f>
        <v>2807</v>
      </c>
      <c r="H129" s="39">
        <f>H132+H135+H138</f>
        <v>74</v>
      </c>
      <c r="I129" s="72">
        <f t="shared" si="37"/>
        <v>0.68749597310151134</v>
      </c>
      <c r="J129" s="72">
        <f t="shared" si="37"/>
        <v>0.68782161234991424</v>
      </c>
      <c r="K129" s="72">
        <f t="shared" si="37"/>
        <v>0.67536734507620699</v>
      </c>
      <c r="L129" s="41" t="str">
        <f t="shared" ref="L129:L138" si="54">+L128</f>
        <v>HUYỆN NGHI XUÂN</v>
      </c>
      <c r="M129" s="42"/>
      <c r="N129" s="73"/>
    </row>
    <row r="130" spans="1:14" s="51" customFormat="1" ht="25.5" x14ac:dyDescent="0.45">
      <c r="A130" s="45">
        <v>1</v>
      </c>
      <c r="B130" s="46" t="s">
        <v>13</v>
      </c>
      <c r="C130" s="47">
        <f t="shared" ref="C130:H130" si="55">SUM(C131:C132)</f>
        <v>0</v>
      </c>
      <c r="D130" s="47">
        <f t="shared" si="55"/>
        <v>0</v>
      </c>
      <c r="E130" s="47">
        <f t="shared" si="55"/>
        <v>0</v>
      </c>
      <c r="F130" s="47">
        <f t="shared" si="55"/>
        <v>0</v>
      </c>
      <c r="G130" s="47">
        <f t="shared" si="55"/>
        <v>0</v>
      </c>
      <c r="H130" s="47">
        <f t="shared" si="55"/>
        <v>0</v>
      </c>
      <c r="I130" s="70" t="str">
        <f t="shared" si="37"/>
        <v>-</v>
      </c>
      <c r="J130" s="70" t="str">
        <f t="shared" si="37"/>
        <v>-</v>
      </c>
      <c r="K130" s="70" t="str">
        <f t="shared" si="37"/>
        <v>-</v>
      </c>
      <c r="L130" s="49" t="str">
        <f t="shared" si="54"/>
        <v>HUYỆN NGHI XUÂN</v>
      </c>
      <c r="M130" s="49" t="s">
        <v>14</v>
      </c>
      <c r="N130" s="71"/>
    </row>
    <row r="131" spans="1:14" s="44" customFormat="1" ht="18" customHeight="1" x14ac:dyDescent="0.45">
      <c r="A131" s="37" t="s">
        <v>10</v>
      </c>
      <c r="B131" s="38" t="s">
        <v>11</v>
      </c>
      <c r="C131" s="39">
        <f>SUM(D131:E131)</f>
        <v>0</v>
      </c>
      <c r="D131" s="39"/>
      <c r="E131" s="39"/>
      <c r="F131" s="39">
        <f>SUM(G131:H131)</f>
        <v>0</v>
      </c>
      <c r="G131" s="39"/>
      <c r="H131" s="39"/>
      <c r="I131" s="72" t="str">
        <f t="shared" si="37"/>
        <v>-</v>
      </c>
      <c r="J131" s="72" t="str">
        <f t="shared" si="37"/>
        <v>-</v>
      </c>
      <c r="K131" s="72" t="str">
        <f t="shared" si="37"/>
        <v>-</v>
      </c>
      <c r="L131" s="41" t="str">
        <f t="shared" si="54"/>
        <v>HUYỆN NGHI XUÂN</v>
      </c>
      <c r="M131" s="41" t="s">
        <v>14</v>
      </c>
      <c r="N131" s="73"/>
    </row>
    <row r="132" spans="1:14" s="44" customFormat="1" ht="18" customHeight="1" x14ac:dyDescent="0.45">
      <c r="A132" s="37" t="s">
        <v>10</v>
      </c>
      <c r="B132" s="38" t="s">
        <v>12</v>
      </c>
      <c r="C132" s="39">
        <f>SUM(D132:E132)</f>
        <v>0</v>
      </c>
      <c r="D132" s="39"/>
      <c r="E132" s="39"/>
      <c r="F132" s="39">
        <f>SUM(G132:H132)</f>
        <v>0</v>
      </c>
      <c r="G132" s="39"/>
      <c r="H132" s="39"/>
      <c r="I132" s="72" t="str">
        <f t="shared" si="37"/>
        <v>-</v>
      </c>
      <c r="J132" s="72" t="str">
        <f t="shared" si="37"/>
        <v>-</v>
      </c>
      <c r="K132" s="72" t="str">
        <f t="shared" si="37"/>
        <v>-</v>
      </c>
      <c r="L132" s="41" t="str">
        <f t="shared" si="54"/>
        <v>HUYỆN NGHI XUÂN</v>
      </c>
      <c r="M132" s="41" t="s">
        <v>14</v>
      </c>
      <c r="N132" s="73"/>
    </row>
    <row r="133" spans="1:14" s="51" customFormat="1" ht="18" customHeight="1" x14ac:dyDescent="0.45">
      <c r="A133" s="45">
        <v>2</v>
      </c>
      <c r="B133" s="46" t="s">
        <v>15</v>
      </c>
      <c r="C133" s="47">
        <f t="shared" ref="C133:H133" si="56">SUM(C134:C135)</f>
        <v>1685.57</v>
      </c>
      <c r="D133" s="47">
        <f t="shared" si="56"/>
        <v>1576</v>
      </c>
      <c r="E133" s="47">
        <f t="shared" si="56"/>
        <v>109.57000000000001</v>
      </c>
      <c r="F133" s="47">
        <f t="shared" si="56"/>
        <v>1241</v>
      </c>
      <c r="G133" s="47">
        <f t="shared" si="56"/>
        <v>1167</v>
      </c>
      <c r="H133" s="47">
        <f t="shared" si="56"/>
        <v>74</v>
      </c>
      <c r="I133" s="70">
        <f t="shared" si="37"/>
        <v>0.73624945864010394</v>
      </c>
      <c r="J133" s="70">
        <f t="shared" si="37"/>
        <v>0.74048223350253806</v>
      </c>
      <c r="K133" s="70">
        <f t="shared" si="37"/>
        <v>0.67536734507620699</v>
      </c>
      <c r="L133" s="49" t="str">
        <f t="shared" si="54"/>
        <v>HUYỆN NGHI XUÂN</v>
      </c>
      <c r="M133" s="49" t="s">
        <v>16</v>
      </c>
      <c r="N133" s="71"/>
    </row>
    <row r="134" spans="1:14" s="44" customFormat="1" ht="18" customHeight="1" x14ac:dyDescent="0.45">
      <c r="A134" s="37" t="s">
        <v>10</v>
      </c>
      <c r="B134" s="38" t="s">
        <v>11</v>
      </c>
      <c r="C134" s="39">
        <f>SUM(D134:E134)</f>
        <v>0</v>
      </c>
      <c r="D134" s="39">
        <v>0</v>
      </c>
      <c r="E134" s="39">
        <v>0</v>
      </c>
      <c r="F134" s="39">
        <f>SUM(G134:H134)</f>
        <v>0</v>
      </c>
      <c r="G134" s="39">
        <v>0</v>
      </c>
      <c r="H134" s="39">
        <v>0</v>
      </c>
      <c r="I134" s="72" t="str">
        <f t="shared" si="37"/>
        <v>-</v>
      </c>
      <c r="J134" s="72" t="str">
        <f t="shared" si="37"/>
        <v>-</v>
      </c>
      <c r="K134" s="72" t="str">
        <f t="shared" si="37"/>
        <v>-</v>
      </c>
      <c r="L134" s="41" t="str">
        <f t="shared" si="54"/>
        <v>HUYỆN NGHI XUÂN</v>
      </c>
      <c r="M134" s="41" t="s">
        <v>16</v>
      </c>
      <c r="N134" s="73"/>
    </row>
    <row r="135" spans="1:14" s="44" customFormat="1" ht="18" customHeight="1" x14ac:dyDescent="0.45">
      <c r="A135" s="37" t="s">
        <v>10</v>
      </c>
      <c r="B135" s="38" t="s">
        <v>12</v>
      </c>
      <c r="C135" s="39">
        <f>SUM(D135:E135)</f>
        <v>1685.57</v>
      </c>
      <c r="D135" s="39">
        <v>1576</v>
      </c>
      <c r="E135" s="39">
        <v>109.57000000000001</v>
      </c>
      <c r="F135" s="39">
        <f>SUM(G135:H135)</f>
        <v>1241</v>
      </c>
      <c r="G135" s="39">
        <v>1167</v>
      </c>
      <c r="H135" s="39">
        <v>74</v>
      </c>
      <c r="I135" s="72">
        <f t="shared" si="37"/>
        <v>0.73624945864010394</v>
      </c>
      <c r="J135" s="72">
        <f t="shared" si="37"/>
        <v>0.74048223350253806</v>
      </c>
      <c r="K135" s="72">
        <f t="shared" si="37"/>
        <v>0.67536734507620699</v>
      </c>
      <c r="L135" s="41" t="str">
        <f t="shared" si="54"/>
        <v>HUYỆN NGHI XUÂN</v>
      </c>
      <c r="M135" s="41" t="s">
        <v>16</v>
      </c>
      <c r="N135" s="73"/>
    </row>
    <row r="136" spans="1:14" s="51" customFormat="1" ht="18" customHeight="1" x14ac:dyDescent="0.45">
      <c r="A136" s="45">
        <v>3</v>
      </c>
      <c r="B136" s="46" t="s">
        <v>17</v>
      </c>
      <c r="C136" s="47">
        <f t="shared" ref="C136:H136" si="57">SUM(C137:C138)</f>
        <v>16605</v>
      </c>
      <c r="D136" s="47">
        <f t="shared" si="57"/>
        <v>12855</v>
      </c>
      <c r="E136" s="47">
        <f t="shared" si="57"/>
        <v>3750</v>
      </c>
      <c r="F136" s="47">
        <f t="shared" si="57"/>
        <v>15729.201999999999</v>
      </c>
      <c r="G136" s="47">
        <f t="shared" si="57"/>
        <v>11979.201999999999</v>
      </c>
      <c r="H136" s="47">
        <f t="shared" si="57"/>
        <v>3750</v>
      </c>
      <c r="I136" s="70">
        <f t="shared" si="37"/>
        <v>0.94725697079193005</v>
      </c>
      <c r="J136" s="70">
        <f t="shared" si="37"/>
        <v>0.93187102294826907</v>
      </c>
      <c r="K136" s="70">
        <f t="shared" si="37"/>
        <v>1</v>
      </c>
      <c r="L136" s="49" t="str">
        <f t="shared" si="54"/>
        <v>HUYỆN NGHI XUÂN</v>
      </c>
      <c r="M136" s="49" t="s">
        <v>18</v>
      </c>
      <c r="N136" s="71"/>
    </row>
    <row r="137" spans="1:14" s="44" customFormat="1" ht="18" customHeight="1" x14ac:dyDescent="0.45">
      <c r="A137" s="37" t="s">
        <v>10</v>
      </c>
      <c r="B137" s="38" t="s">
        <v>11</v>
      </c>
      <c r="C137" s="39">
        <f>SUM(D137:E137)</f>
        <v>14100</v>
      </c>
      <c r="D137" s="39">
        <v>10350</v>
      </c>
      <c r="E137" s="39">
        <v>3750</v>
      </c>
      <c r="F137" s="39">
        <f>SUM(G137:H137)</f>
        <v>14089.201999999999</v>
      </c>
      <c r="G137" s="39">
        <v>10339.201999999999</v>
      </c>
      <c r="H137" s="39">
        <v>3750</v>
      </c>
      <c r="I137" s="72">
        <f t="shared" si="37"/>
        <v>0.99923418439716305</v>
      </c>
      <c r="J137" s="72">
        <f t="shared" si="37"/>
        <v>0.99895671497584537</v>
      </c>
      <c r="K137" s="72">
        <f t="shared" si="37"/>
        <v>1</v>
      </c>
      <c r="L137" s="41" t="str">
        <f t="shared" si="54"/>
        <v>HUYỆN NGHI XUÂN</v>
      </c>
      <c r="M137" s="41" t="s">
        <v>18</v>
      </c>
      <c r="N137" s="73"/>
    </row>
    <row r="138" spans="1:14" s="44" customFormat="1" ht="18" customHeight="1" x14ac:dyDescent="0.45">
      <c r="A138" s="37" t="s">
        <v>10</v>
      </c>
      <c r="B138" s="38" t="s">
        <v>12</v>
      </c>
      <c r="C138" s="39">
        <f>SUM(D138:E138)</f>
        <v>2505</v>
      </c>
      <c r="D138" s="39">
        <v>2505</v>
      </c>
      <c r="E138" s="39">
        <v>0</v>
      </c>
      <c r="F138" s="39">
        <f>SUM(G138:H138)</f>
        <v>1640</v>
      </c>
      <c r="G138" s="39">
        <v>1640</v>
      </c>
      <c r="H138" s="39">
        <v>0</v>
      </c>
      <c r="I138" s="72">
        <f t="shared" si="37"/>
        <v>0.65469061876247503</v>
      </c>
      <c r="J138" s="72">
        <f t="shared" si="37"/>
        <v>0.65469061876247503</v>
      </c>
      <c r="K138" s="72" t="str">
        <f t="shared" si="37"/>
        <v>-</v>
      </c>
      <c r="L138" s="41" t="str">
        <f t="shared" si="54"/>
        <v>HUYỆN NGHI XUÂN</v>
      </c>
      <c r="M138" s="41" t="s">
        <v>18</v>
      </c>
      <c r="N138" s="73"/>
    </row>
    <row r="139" spans="1:14" s="51" customFormat="1" ht="18" customHeight="1" x14ac:dyDescent="0.45">
      <c r="A139" s="45"/>
      <c r="B139" s="45" t="s">
        <v>31</v>
      </c>
      <c r="C139" s="47">
        <f t="shared" ref="C139:H139" si="58">SUM(C140:C141)</f>
        <v>22843.02</v>
      </c>
      <c r="D139" s="47">
        <f t="shared" si="58"/>
        <v>22689</v>
      </c>
      <c r="E139" s="47">
        <f t="shared" si="58"/>
        <v>154.02000000000001</v>
      </c>
      <c r="F139" s="47">
        <f t="shared" si="58"/>
        <v>18111.324000000001</v>
      </c>
      <c r="G139" s="47">
        <f t="shared" si="58"/>
        <v>18098.900000000001</v>
      </c>
      <c r="H139" s="47">
        <f t="shared" si="58"/>
        <v>12.423999999999999</v>
      </c>
      <c r="I139" s="70">
        <f t="shared" si="37"/>
        <v>0.79286031356624476</v>
      </c>
      <c r="J139" s="70">
        <f t="shared" si="37"/>
        <v>0.79769491824232008</v>
      </c>
      <c r="K139" s="70">
        <f t="shared" si="37"/>
        <v>8.0664848720945329E-2</v>
      </c>
      <c r="L139" s="49" t="str">
        <f>+B139</f>
        <v>HUYỆN HƯƠNG SƠN</v>
      </c>
      <c r="M139" s="52"/>
      <c r="N139" s="71"/>
    </row>
    <row r="140" spans="1:14" s="44" customFormat="1" ht="18" customHeight="1" x14ac:dyDescent="0.45">
      <c r="A140" s="37" t="s">
        <v>10</v>
      </c>
      <c r="B140" s="38" t="s">
        <v>11</v>
      </c>
      <c r="C140" s="39">
        <f>SUM(D140:E140)</f>
        <v>15870</v>
      </c>
      <c r="D140" s="39">
        <f>D143+D146+D149</f>
        <v>15870</v>
      </c>
      <c r="E140" s="39">
        <f>E143+E146+E149</f>
        <v>0</v>
      </c>
      <c r="F140" s="39">
        <f>SUM(G140:H140)</f>
        <v>15870</v>
      </c>
      <c r="G140" s="39">
        <f>G143+G146+G149</f>
        <v>15870</v>
      </c>
      <c r="H140" s="39">
        <f>H143+H146+H149</f>
        <v>0</v>
      </c>
      <c r="I140" s="72">
        <f t="shared" si="37"/>
        <v>1</v>
      </c>
      <c r="J140" s="72">
        <f t="shared" si="37"/>
        <v>1</v>
      </c>
      <c r="K140" s="72" t="str">
        <f t="shared" si="37"/>
        <v>-</v>
      </c>
      <c r="L140" s="41" t="str">
        <f>+L139</f>
        <v>HUYỆN HƯƠNG SƠN</v>
      </c>
      <c r="M140" s="42"/>
      <c r="N140" s="73"/>
    </row>
    <row r="141" spans="1:14" s="44" customFormat="1" ht="18" customHeight="1" x14ac:dyDescent="0.45">
      <c r="A141" s="37" t="s">
        <v>10</v>
      </c>
      <c r="B141" s="38" t="s">
        <v>12</v>
      </c>
      <c r="C141" s="39">
        <f>SUM(D141:E141)</f>
        <v>6973.02</v>
      </c>
      <c r="D141" s="39">
        <f>D144+D147+D150</f>
        <v>6819</v>
      </c>
      <c r="E141" s="39">
        <f>E144+E147+E150</f>
        <v>154.02000000000001</v>
      </c>
      <c r="F141" s="39">
        <f>SUM(G141:H141)</f>
        <v>2241.3240000000001</v>
      </c>
      <c r="G141" s="39">
        <f>G144+G147+G150</f>
        <v>2228.9</v>
      </c>
      <c r="H141" s="39">
        <f>H144+H147+H150</f>
        <v>12.423999999999999</v>
      </c>
      <c r="I141" s="72">
        <f t="shared" si="37"/>
        <v>0.3214280182761558</v>
      </c>
      <c r="J141" s="72">
        <f t="shared" si="37"/>
        <v>0.32686610940020533</v>
      </c>
      <c r="K141" s="72">
        <f t="shared" si="37"/>
        <v>8.0664848720945329E-2</v>
      </c>
      <c r="L141" s="41" t="str">
        <f t="shared" ref="L141:L150" si="59">+L140</f>
        <v>HUYỆN HƯƠNG SƠN</v>
      </c>
      <c r="M141" s="42"/>
      <c r="N141" s="73"/>
    </row>
    <row r="142" spans="1:14" s="51" customFormat="1" ht="25.5" x14ac:dyDescent="0.45">
      <c r="A142" s="45">
        <v>1</v>
      </c>
      <c r="B142" s="46" t="s">
        <v>13</v>
      </c>
      <c r="C142" s="47">
        <f t="shared" ref="C142:H142" si="60">SUM(C143:C144)</f>
        <v>0</v>
      </c>
      <c r="D142" s="47">
        <f t="shared" si="60"/>
        <v>0</v>
      </c>
      <c r="E142" s="47">
        <f t="shared" si="60"/>
        <v>0</v>
      </c>
      <c r="F142" s="47">
        <f t="shared" si="60"/>
        <v>0</v>
      </c>
      <c r="G142" s="47">
        <f t="shared" si="60"/>
        <v>0</v>
      </c>
      <c r="H142" s="47">
        <f t="shared" si="60"/>
        <v>0</v>
      </c>
      <c r="I142" s="70" t="str">
        <f t="shared" si="37"/>
        <v>-</v>
      </c>
      <c r="J142" s="70" t="str">
        <f t="shared" si="37"/>
        <v>-</v>
      </c>
      <c r="K142" s="70" t="str">
        <f t="shared" si="37"/>
        <v>-</v>
      </c>
      <c r="L142" s="49" t="str">
        <f t="shared" si="59"/>
        <v>HUYỆN HƯƠNG SƠN</v>
      </c>
      <c r="M142" s="49" t="s">
        <v>14</v>
      </c>
      <c r="N142" s="71"/>
    </row>
    <row r="143" spans="1:14" s="44" customFormat="1" ht="18" customHeight="1" x14ac:dyDescent="0.45">
      <c r="A143" s="37" t="s">
        <v>10</v>
      </c>
      <c r="B143" s="38" t="s">
        <v>11</v>
      </c>
      <c r="C143" s="39">
        <f>SUM(D143:E143)</f>
        <v>0</v>
      </c>
      <c r="D143" s="39"/>
      <c r="E143" s="39"/>
      <c r="F143" s="39">
        <f>SUM(G143:H143)</f>
        <v>0</v>
      </c>
      <c r="G143" s="39"/>
      <c r="H143" s="39"/>
      <c r="I143" s="72" t="str">
        <f t="shared" si="37"/>
        <v>-</v>
      </c>
      <c r="J143" s="72" t="str">
        <f t="shared" si="37"/>
        <v>-</v>
      </c>
      <c r="K143" s="72" t="str">
        <f t="shared" si="37"/>
        <v>-</v>
      </c>
      <c r="L143" s="41" t="str">
        <f t="shared" si="59"/>
        <v>HUYỆN HƯƠNG SƠN</v>
      </c>
      <c r="M143" s="41" t="s">
        <v>14</v>
      </c>
      <c r="N143" s="73"/>
    </row>
    <row r="144" spans="1:14" s="44" customFormat="1" ht="18" customHeight="1" x14ac:dyDescent="0.45">
      <c r="A144" s="37" t="s">
        <v>10</v>
      </c>
      <c r="B144" s="38" t="s">
        <v>12</v>
      </c>
      <c r="C144" s="39">
        <f>SUM(D144:E144)</f>
        <v>0</v>
      </c>
      <c r="D144" s="39"/>
      <c r="E144" s="39"/>
      <c r="F144" s="39">
        <f>SUM(G144:H144)</f>
        <v>0</v>
      </c>
      <c r="G144" s="39"/>
      <c r="H144" s="39"/>
      <c r="I144" s="72" t="str">
        <f t="shared" si="37"/>
        <v>-</v>
      </c>
      <c r="J144" s="72" t="str">
        <f t="shared" si="37"/>
        <v>-</v>
      </c>
      <c r="K144" s="72" t="str">
        <f t="shared" si="37"/>
        <v>-</v>
      </c>
      <c r="L144" s="41" t="str">
        <f t="shared" si="59"/>
        <v>HUYỆN HƯƠNG SƠN</v>
      </c>
      <c r="M144" s="41" t="s">
        <v>14</v>
      </c>
      <c r="N144" s="73"/>
    </row>
    <row r="145" spans="1:14" s="51" customFormat="1" ht="18" customHeight="1" x14ac:dyDescent="0.45">
      <c r="A145" s="45">
        <v>2</v>
      </c>
      <c r="B145" s="46" t="s">
        <v>15</v>
      </c>
      <c r="C145" s="47">
        <f t="shared" ref="C145:H145" si="61">SUM(C146:C147)</f>
        <v>2356.02</v>
      </c>
      <c r="D145" s="47">
        <f t="shared" si="61"/>
        <v>2202</v>
      </c>
      <c r="E145" s="47">
        <f t="shared" si="61"/>
        <v>154.02000000000001</v>
      </c>
      <c r="F145" s="47">
        <f t="shared" si="61"/>
        <v>510.32399999999996</v>
      </c>
      <c r="G145" s="47">
        <f t="shared" si="61"/>
        <v>497.9</v>
      </c>
      <c r="H145" s="47">
        <f t="shared" si="61"/>
        <v>12.423999999999999</v>
      </c>
      <c r="I145" s="70">
        <f t="shared" si="37"/>
        <v>0.21660427330837598</v>
      </c>
      <c r="J145" s="70">
        <f t="shared" si="37"/>
        <v>0.22611262488646683</v>
      </c>
      <c r="K145" s="70">
        <f t="shared" si="37"/>
        <v>8.0664848720945329E-2</v>
      </c>
      <c r="L145" s="49" t="str">
        <f t="shared" si="59"/>
        <v>HUYỆN HƯƠNG SƠN</v>
      </c>
      <c r="M145" s="49" t="s">
        <v>16</v>
      </c>
      <c r="N145" s="71"/>
    </row>
    <row r="146" spans="1:14" s="44" customFormat="1" ht="18" customHeight="1" x14ac:dyDescent="0.45">
      <c r="A146" s="37" t="s">
        <v>10</v>
      </c>
      <c r="B146" s="38" t="s">
        <v>11</v>
      </c>
      <c r="C146" s="39">
        <f>SUM(D146:E146)</f>
        <v>0</v>
      </c>
      <c r="D146" s="39">
        <v>0</v>
      </c>
      <c r="E146" s="39">
        <v>0</v>
      </c>
      <c r="F146" s="39">
        <f>SUM(G146:H146)</f>
        <v>0</v>
      </c>
      <c r="G146" s="39">
        <v>0</v>
      </c>
      <c r="H146" s="39">
        <v>0</v>
      </c>
      <c r="I146" s="72" t="str">
        <f t="shared" si="37"/>
        <v>-</v>
      </c>
      <c r="J146" s="72" t="str">
        <f t="shared" si="37"/>
        <v>-</v>
      </c>
      <c r="K146" s="72" t="str">
        <f t="shared" si="37"/>
        <v>-</v>
      </c>
      <c r="L146" s="41" t="str">
        <f t="shared" si="59"/>
        <v>HUYỆN HƯƠNG SƠN</v>
      </c>
      <c r="M146" s="41" t="s">
        <v>16</v>
      </c>
      <c r="N146" s="73"/>
    </row>
    <row r="147" spans="1:14" s="44" customFormat="1" ht="18" customHeight="1" x14ac:dyDescent="0.45">
      <c r="A147" s="37" t="s">
        <v>10</v>
      </c>
      <c r="B147" s="38" t="s">
        <v>12</v>
      </c>
      <c r="C147" s="39">
        <f>SUM(D147:E147)</f>
        <v>2356.02</v>
      </c>
      <c r="D147" s="39">
        <v>2202</v>
      </c>
      <c r="E147" s="39">
        <v>154.02000000000001</v>
      </c>
      <c r="F147" s="39">
        <f>SUM(G147:H147)</f>
        <v>510.32399999999996</v>
      </c>
      <c r="G147" s="39">
        <v>497.9</v>
      </c>
      <c r="H147" s="39">
        <v>12.423999999999999</v>
      </c>
      <c r="I147" s="72">
        <f t="shared" si="37"/>
        <v>0.21660427330837598</v>
      </c>
      <c r="J147" s="72">
        <f t="shared" si="37"/>
        <v>0.22611262488646683</v>
      </c>
      <c r="K147" s="72">
        <f t="shared" si="37"/>
        <v>8.0664848720945329E-2</v>
      </c>
      <c r="L147" s="41" t="str">
        <f t="shared" si="59"/>
        <v>HUYỆN HƯƠNG SƠN</v>
      </c>
      <c r="M147" s="41" t="s">
        <v>16</v>
      </c>
      <c r="N147" s="73"/>
    </row>
    <row r="148" spans="1:14" s="51" customFormat="1" ht="18" customHeight="1" x14ac:dyDescent="0.45">
      <c r="A148" s="45">
        <v>3</v>
      </c>
      <c r="B148" s="46" t="s">
        <v>17</v>
      </c>
      <c r="C148" s="47">
        <f t="shared" ref="C148:H148" si="62">SUM(C149:C150)</f>
        <v>20487</v>
      </c>
      <c r="D148" s="47">
        <f t="shared" si="62"/>
        <v>20487</v>
      </c>
      <c r="E148" s="47">
        <f t="shared" si="62"/>
        <v>0</v>
      </c>
      <c r="F148" s="47">
        <f t="shared" si="62"/>
        <v>17601</v>
      </c>
      <c r="G148" s="47">
        <f t="shared" si="62"/>
        <v>17601</v>
      </c>
      <c r="H148" s="47">
        <f t="shared" si="62"/>
        <v>0</v>
      </c>
      <c r="I148" s="70">
        <f t="shared" si="37"/>
        <v>0.85913018011421882</v>
      </c>
      <c r="J148" s="70">
        <f t="shared" si="37"/>
        <v>0.85913018011421882</v>
      </c>
      <c r="K148" s="70" t="str">
        <f t="shared" si="37"/>
        <v>-</v>
      </c>
      <c r="L148" s="49" t="str">
        <f t="shared" si="59"/>
        <v>HUYỆN HƯƠNG SƠN</v>
      </c>
      <c r="M148" s="49" t="s">
        <v>18</v>
      </c>
      <c r="N148" s="71"/>
    </row>
    <row r="149" spans="1:14" s="44" customFormat="1" ht="18" customHeight="1" x14ac:dyDescent="0.45">
      <c r="A149" s="37" t="s">
        <v>10</v>
      </c>
      <c r="B149" s="38" t="s">
        <v>11</v>
      </c>
      <c r="C149" s="39">
        <f>SUM(D149:E149)</f>
        <v>15870</v>
      </c>
      <c r="D149" s="39">
        <v>15870</v>
      </c>
      <c r="E149" s="39">
        <v>0</v>
      </c>
      <c r="F149" s="39">
        <f>SUM(G149:H149)</f>
        <v>15870</v>
      </c>
      <c r="G149" s="39">
        <v>15870</v>
      </c>
      <c r="H149" s="39">
        <v>0</v>
      </c>
      <c r="I149" s="72">
        <f t="shared" si="37"/>
        <v>1</v>
      </c>
      <c r="J149" s="72">
        <f t="shared" si="37"/>
        <v>1</v>
      </c>
      <c r="K149" s="72" t="str">
        <f t="shared" si="37"/>
        <v>-</v>
      </c>
      <c r="L149" s="41" t="str">
        <f t="shared" si="59"/>
        <v>HUYỆN HƯƠNG SƠN</v>
      </c>
      <c r="M149" s="41" t="s">
        <v>18</v>
      </c>
      <c r="N149" s="73"/>
    </row>
    <row r="150" spans="1:14" s="44" customFormat="1" ht="18" customHeight="1" x14ac:dyDescent="0.45">
      <c r="A150" s="37" t="s">
        <v>10</v>
      </c>
      <c r="B150" s="38" t="s">
        <v>12</v>
      </c>
      <c r="C150" s="39">
        <f>SUM(D150:E150)</f>
        <v>4617</v>
      </c>
      <c r="D150" s="39">
        <v>4617</v>
      </c>
      <c r="E150" s="39">
        <v>0</v>
      </c>
      <c r="F150" s="39">
        <f>SUM(G150:H150)</f>
        <v>1731</v>
      </c>
      <c r="G150" s="39">
        <v>1731</v>
      </c>
      <c r="H150" s="39">
        <v>0</v>
      </c>
      <c r="I150" s="72">
        <f t="shared" si="37"/>
        <v>0.37491877842755034</v>
      </c>
      <c r="J150" s="72">
        <f t="shared" si="37"/>
        <v>0.37491877842755034</v>
      </c>
      <c r="K150" s="72" t="str">
        <f t="shared" si="37"/>
        <v>-</v>
      </c>
      <c r="L150" s="41" t="str">
        <f t="shared" si="59"/>
        <v>HUYỆN HƯƠNG SƠN</v>
      </c>
      <c r="M150" s="41" t="s">
        <v>18</v>
      </c>
      <c r="N150" s="73"/>
    </row>
    <row r="151" spans="1:14" s="51" customFormat="1" ht="18" customHeight="1" x14ac:dyDescent="0.45">
      <c r="A151" s="45"/>
      <c r="B151" s="45" t="s">
        <v>32</v>
      </c>
      <c r="C151" s="47">
        <f t="shared" ref="C151:H151" si="63">SUM(C152:C153)</f>
        <v>98417.61</v>
      </c>
      <c r="D151" s="47">
        <f t="shared" si="63"/>
        <v>70416</v>
      </c>
      <c r="E151" s="47">
        <f t="shared" si="63"/>
        <v>28001.61</v>
      </c>
      <c r="F151" s="47">
        <f t="shared" si="63"/>
        <v>59216.756440000005</v>
      </c>
      <c r="G151" s="47">
        <f t="shared" si="63"/>
        <v>47704.156440000006</v>
      </c>
      <c r="H151" s="47">
        <f t="shared" si="63"/>
        <v>11512.6</v>
      </c>
      <c r="I151" s="70">
        <f t="shared" si="37"/>
        <v>0.60168862503367038</v>
      </c>
      <c r="J151" s="70">
        <f t="shared" si="37"/>
        <v>0.6774618899113839</v>
      </c>
      <c r="K151" s="70">
        <f t="shared" si="37"/>
        <v>0.4111406451271909</v>
      </c>
      <c r="L151" s="49" t="str">
        <f>+B151</f>
        <v>HUYỆN HƯƠNG KHÊ</v>
      </c>
      <c r="M151" s="52"/>
      <c r="N151" s="71"/>
    </row>
    <row r="152" spans="1:14" s="44" customFormat="1" ht="18" customHeight="1" x14ac:dyDescent="0.45">
      <c r="A152" s="37" t="s">
        <v>10</v>
      </c>
      <c r="B152" s="38" t="s">
        <v>11</v>
      </c>
      <c r="C152" s="39">
        <f>SUM(D152:E152)</f>
        <v>83495</v>
      </c>
      <c r="D152" s="39">
        <f>D155+D158+D161</f>
        <v>55635</v>
      </c>
      <c r="E152" s="39">
        <f>E155+E158+E161</f>
        <v>27860</v>
      </c>
      <c r="F152" s="39">
        <f>SUM(G152:H152)</f>
        <v>51167.196000000004</v>
      </c>
      <c r="G152" s="39">
        <f>G155+G158+G161</f>
        <v>39675.196000000004</v>
      </c>
      <c r="H152" s="39">
        <f>H155+H158+H161</f>
        <v>11492</v>
      </c>
      <c r="I152" s="72">
        <f t="shared" ref="I152:K210" si="64">IFERROR(F152/C152,"-")</f>
        <v>0.61281748607701059</v>
      </c>
      <c r="J152" s="72">
        <f t="shared" si="64"/>
        <v>0.71313374674215879</v>
      </c>
      <c r="K152" s="72">
        <f t="shared" si="64"/>
        <v>0.41249102656137832</v>
      </c>
      <c r="L152" s="41" t="str">
        <f>+L151</f>
        <v>HUYỆN HƯƠNG KHÊ</v>
      </c>
      <c r="M152" s="42"/>
      <c r="N152" s="73"/>
    </row>
    <row r="153" spans="1:14" s="44" customFormat="1" ht="18" customHeight="1" x14ac:dyDescent="0.45">
      <c r="A153" s="37" t="s">
        <v>10</v>
      </c>
      <c r="B153" s="38" t="s">
        <v>12</v>
      </c>
      <c r="C153" s="39">
        <f>SUM(D153:E153)</f>
        <v>14922.61</v>
      </c>
      <c r="D153" s="39">
        <f>D156+D159+D162</f>
        <v>14781</v>
      </c>
      <c r="E153" s="39">
        <f>E156+E159+E162</f>
        <v>141.60999999999999</v>
      </c>
      <c r="F153" s="39">
        <f>SUM(G153:H153)</f>
        <v>8049.5604400000002</v>
      </c>
      <c r="G153" s="39">
        <f>G156+G159+G162</f>
        <v>8028.9604399999998</v>
      </c>
      <c r="H153" s="39">
        <f>H156+H159+H162</f>
        <v>20.599999999999998</v>
      </c>
      <c r="I153" s="72">
        <f t="shared" si="64"/>
        <v>0.53942041238094407</v>
      </c>
      <c r="J153" s="72">
        <f t="shared" si="64"/>
        <v>0.543194671537785</v>
      </c>
      <c r="K153" s="72">
        <f t="shared" si="64"/>
        <v>0.14546995268695714</v>
      </c>
      <c r="L153" s="41" t="str">
        <f t="shared" ref="L153:L162" si="65">+L152</f>
        <v>HUYỆN HƯƠNG KHÊ</v>
      </c>
      <c r="M153" s="42"/>
      <c r="N153" s="73"/>
    </row>
    <row r="154" spans="1:14" s="51" customFormat="1" ht="25.5" x14ac:dyDescent="0.45">
      <c r="A154" s="45">
        <v>1</v>
      </c>
      <c r="B154" s="46" t="s">
        <v>13</v>
      </c>
      <c r="C154" s="47">
        <f t="shared" ref="C154:H154" si="66">SUM(C155:C156)</f>
        <v>8395</v>
      </c>
      <c r="D154" s="47">
        <f t="shared" si="66"/>
        <v>8395</v>
      </c>
      <c r="E154" s="47">
        <f t="shared" si="66"/>
        <v>0</v>
      </c>
      <c r="F154" s="47">
        <f t="shared" si="66"/>
        <v>6824.9634399999995</v>
      </c>
      <c r="G154" s="47">
        <f t="shared" si="66"/>
        <v>6824.9634399999995</v>
      </c>
      <c r="H154" s="47">
        <f t="shared" si="66"/>
        <v>0</v>
      </c>
      <c r="I154" s="70">
        <f t="shared" si="64"/>
        <v>0.81297956402620597</v>
      </c>
      <c r="J154" s="70">
        <f t="shared" si="64"/>
        <v>0.81297956402620597</v>
      </c>
      <c r="K154" s="70" t="str">
        <f t="shared" si="64"/>
        <v>-</v>
      </c>
      <c r="L154" s="49" t="str">
        <f t="shared" si="65"/>
        <v>HUYỆN HƯƠNG KHÊ</v>
      </c>
      <c r="M154" s="49" t="s">
        <v>14</v>
      </c>
      <c r="N154" s="71"/>
    </row>
    <row r="155" spans="1:14" s="44" customFormat="1" ht="18" customHeight="1" x14ac:dyDescent="0.45">
      <c r="A155" s="37" t="s">
        <v>10</v>
      </c>
      <c r="B155" s="38" t="s">
        <v>11</v>
      </c>
      <c r="C155" s="39">
        <f>SUM(D155:E155)</f>
        <v>6253</v>
      </c>
      <c r="D155" s="39">
        <v>6253</v>
      </c>
      <c r="E155" s="39">
        <v>0</v>
      </c>
      <c r="F155" s="39">
        <f>SUM(G155:H155)</f>
        <v>5814.8609999999999</v>
      </c>
      <c r="G155" s="39">
        <v>5814.8609999999999</v>
      </c>
      <c r="H155" s="39">
        <v>0</v>
      </c>
      <c r="I155" s="72">
        <f t="shared" si="64"/>
        <v>0.92993139293139293</v>
      </c>
      <c r="J155" s="72">
        <f t="shared" si="64"/>
        <v>0.92993139293139293</v>
      </c>
      <c r="K155" s="72" t="str">
        <f t="shared" si="64"/>
        <v>-</v>
      </c>
      <c r="L155" s="41" t="str">
        <f t="shared" si="65"/>
        <v>HUYỆN HƯƠNG KHÊ</v>
      </c>
      <c r="M155" s="41" t="s">
        <v>14</v>
      </c>
      <c r="N155" s="73"/>
    </row>
    <row r="156" spans="1:14" s="44" customFormat="1" ht="18" customHeight="1" x14ac:dyDescent="0.45">
      <c r="A156" s="37" t="s">
        <v>10</v>
      </c>
      <c r="B156" s="38" t="s">
        <v>12</v>
      </c>
      <c r="C156" s="39">
        <f>SUM(D156:E156)</f>
        <v>2142</v>
      </c>
      <c r="D156" s="39">
        <v>2142</v>
      </c>
      <c r="E156" s="39">
        <v>0</v>
      </c>
      <c r="F156" s="39">
        <f>SUM(G156:H156)</f>
        <v>1010.1024400000001</v>
      </c>
      <c r="G156" s="39">
        <v>1010.1024400000001</v>
      </c>
      <c r="H156" s="39">
        <v>0</v>
      </c>
      <c r="I156" s="72">
        <f t="shared" si="64"/>
        <v>0.47156976657329602</v>
      </c>
      <c r="J156" s="72">
        <f t="shared" si="64"/>
        <v>0.47156976657329602</v>
      </c>
      <c r="K156" s="72" t="str">
        <f t="shared" si="64"/>
        <v>-</v>
      </c>
      <c r="L156" s="41" t="str">
        <f t="shared" si="65"/>
        <v>HUYỆN HƯƠNG KHÊ</v>
      </c>
      <c r="M156" s="41" t="s">
        <v>14</v>
      </c>
      <c r="N156" s="73"/>
    </row>
    <row r="157" spans="1:14" s="51" customFormat="1" ht="18" customHeight="1" x14ac:dyDescent="0.45">
      <c r="A157" s="45">
        <v>2</v>
      </c>
      <c r="B157" s="46" t="s">
        <v>15</v>
      </c>
      <c r="C157" s="47">
        <f t="shared" ref="C157:H157" si="67">SUM(C158:C159)</f>
        <v>2165.61</v>
      </c>
      <c r="D157" s="47">
        <f t="shared" si="67"/>
        <v>2024</v>
      </c>
      <c r="E157" s="47">
        <f t="shared" si="67"/>
        <v>141.60999999999999</v>
      </c>
      <c r="F157" s="47">
        <f t="shared" si="67"/>
        <v>312.00000000000011</v>
      </c>
      <c r="G157" s="47">
        <f t="shared" si="67"/>
        <v>291.40000000000009</v>
      </c>
      <c r="H157" s="47">
        <f t="shared" si="67"/>
        <v>20.599999999999998</v>
      </c>
      <c r="I157" s="70">
        <f t="shared" si="64"/>
        <v>0.14407026195852443</v>
      </c>
      <c r="J157" s="70">
        <f t="shared" si="64"/>
        <v>0.14397233201581033</v>
      </c>
      <c r="K157" s="70">
        <f t="shared" si="64"/>
        <v>0.14546995268695714</v>
      </c>
      <c r="L157" s="49" t="str">
        <f t="shared" si="65"/>
        <v>HUYỆN HƯƠNG KHÊ</v>
      </c>
      <c r="M157" s="49" t="s">
        <v>16</v>
      </c>
      <c r="N157" s="71"/>
    </row>
    <row r="158" spans="1:14" s="44" customFormat="1" ht="18" customHeight="1" x14ac:dyDescent="0.45">
      <c r="A158" s="37" t="s">
        <v>10</v>
      </c>
      <c r="B158" s="38" t="s">
        <v>11</v>
      </c>
      <c r="C158" s="39">
        <f>SUM(D158:E158)</f>
        <v>0</v>
      </c>
      <c r="D158" s="39">
        <v>0</v>
      </c>
      <c r="E158" s="39">
        <v>0</v>
      </c>
      <c r="F158" s="39">
        <f>SUM(G158:H158)</f>
        <v>0</v>
      </c>
      <c r="G158" s="39">
        <v>0</v>
      </c>
      <c r="H158" s="39">
        <v>0</v>
      </c>
      <c r="I158" s="72" t="str">
        <f t="shared" si="64"/>
        <v>-</v>
      </c>
      <c r="J158" s="72" t="str">
        <f t="shared" si="64"/>
        <v>-</v>
      </c>
      <c r="K158" s="72" t="str">
        <f t="shared" si="64"/>
        <v>-</v>
      </c>
      <c r="L158" s="41" t="str">
        <f t="shared" si="65"/>
        <v>HUYỆN HƯƠNG KHÊ</v>
      </c>
      <c r="M158" s="41" t="s">
        <v>16</v>
      </c>
      <c r="N158" s="73"/>
    </row>
    <row r="159" spans="1:14" s="44" customFormat="1" ht="18" customHeight="1" x14ac:dyDescent="0.45">
      <c r="A159" s="37" t="s">
        <v>10</v>
      </c>
      <c r="B159" s="38" t="s">
        <v>12</v>
      </c>
      <c r="C159" s="39">
        <f>SUM(D159:E159)</f>
        <v>2165.61</v>
      </c>
      <c r="D159" s="39">
        <v>2024</v>
      </c>
      <c r="E159" s="39">
        <v>141.60999999999999</v>
      </c>
      <c r="F159" s="39">
        <f>SUM(G159:H159)</f>
        <v>312.00000000000011</v>
      </c>
      <c r="G159" s="39">
        <v>291.40000000000009</v>
      </c>
      <c r="H159" s="39">
        <v>20.599999999999998</v>
      </c>
      <c r="I159" s="72">
        <f t="shared" si="64"/>
        <v>0.14407026195852443</v>
      </c>
      <c r="J159" s="72">
        <f t="shared" si="64"/>
        <v>0.14397233201581033</v>
      </c>
      <c r="K159" s="72">
        <f t="shared" si="64"/>
        <v>0.14546995268695714</v>
      </c>
      <c r="L159" s="41" t="str">
        <f t="shared" si="65"/>
        <v>HUYỆN HƯƠNG KHÊ</v>
      </c>
      <c r="M159" s="41" t="s">
        <v>16</v>
      </c>
      <c r="N159" s="73"/>
    </row>
    <row r="160" spans="1:14" s="51" customFormat="1" ht="18" customHeight="1" x14ac:dyDescent="0.45">
      <c r="A160" s="45">
        <v>3</v>
      </c>
      <c r="B160" s="46" t="s">
        <v>17</v>
      </c>
      <c r="C160" s="47">
        <f t="shared" ref="C160:H160" si="68">SUM(C161:C162)</f>
        <v>87857</v>
      </c>
      <c r="D160" s="47">
        <f t="shared" si="68"/>
        <v>59997</v>
      </c>
      <c r="E160" s="47">
        <f t="shared" si="68"/>
        <v>27860</v>
      </c>
      <c r="F160" s="47">
        <f t="shared" si="68"/>
        <v>52079.793000000005</v>
      </c>
      <c r="G160" s="47">
        <f t="shared" si="68"/>
        <v>40587.793000000005</v>
      </c>
      <c r="H160" s="47">
        <f t="shared" si="68"/>
        <v>11492</v>
      </c>
      <c r="I160" s="70">
        <f t="shared" si="64"/>
        <v>0.59277909557576525</v>
      </c>
      <c r="J160" s="70">
        <f t="shared" si="64"/>
        <v>0.67649704151874268</v>
      </c>
      <c r="K160" s="70">
        <f t="shared" si="64"/>
        <v>0.41249102656137832</v>
      </c>
      <c r="L160" s="49" t="str">
        <f t="shared" si="65"/>
        <v>HUYỆN HƯƠNG KHÊ</v>
      </c>
      <c r="M160" s="49" t="s">
        <v>18</v>
      </c>
      <c r="N160" s="71"/>
    </row>
    <row r="161" spans="1:14" s="44" customFormat="1" ht="18" customHeight="1" x14ac:dyDescent="0.45">
      <c r="A161" s="37" t="s">
        <v>10</v>
      </c>
      <c r="B161" s="38" t="s">
        <v>11</v>
      </c>
      <c r="C161" s="39">
        <f>SUM(D161:E161)</f>
        <v>77242</v>
      </c>
      <c r="D161" s="39">
        <v>49382</v>
      </c>
      <c r="E161" s="39">
        <v>27860</v>
      </c>
      <c r="F161" s="39">
        <f>SUM(G161:H161)</f>
        <v>45352.335000000006</v>
      </c>
      <c r="G161" s="39">
        <v>33860.335000000006</v>
      </c>
      <c r="H161" s="39">
        <v>11492</v>
      </c>
      <c r="I161" s="72">
        <f t="shared" si="64"/>
        <v>0.58714604748711852</v>
      </c>
      <c r="J161" s="72">
        <f t="shared" si="64"/>
        <v>0.68568172613502909</v>
      </c>
      <c r="K161" s="72">
        <f t="shared" si="64"/>
        <v>0.41249102656137832</v>
      </c>
      <c r="L161" s="41" t="str">
        <f t="shared" si="65"/>
        <v>HUYỆN HƯƠNG KHÊ</v>
      </c>
      <c r="M161" s="41" t="s">
        <v>18</v>
      </c>
      <c r="N161" s="73"/>
    </row>
    <row r="162" spans="1:14" s="44" customFormat="1" ht="18" customHeight="1" x14ac:dyDescent="0.45">
      <c r="A162" s="37" t="s">
        <v>10</v>
      </c>
      <c r="B162" s="38" t="s">
        <v>12</v>
      </c>
      <c r="C162" s="39">
        <f>SUM(D162:E162)</f>
        <v>10615</v>
      </c>
      <c r="D162" s="39">
        <v>10615</v>
      </c>
      <c r="E162" s="39">
        <v>0</v>
      </c>
      <c r="F162" s="39">
        <f>SUM(G162:H162)</f>
        <v>6727.4579999999996</v>
      </c>
      <c r="G162" s="39">
        <v>6727.4579999999996</v>
      </c>
      <c r="H162" s="39"/>
      <c r="I162" s="72">
        <f t="shared" si="64"/>
        <v>0.63376900612341025</v>
      </c>
      <c r="J162" s="72">
        <f t="shared" si="64"/>
        <v>0.63376900612341025</v>
      </c>
      <c r="K162" s="72" t="str">
        <f t="shared" si="64"/>
        <v>-</v>
      </c>
      <c r="L162" s="41" t="str">
        <f t="shared" si="65"/>
        <v>HUYỆN HƯƠNG KHÊ</v>
      </c>
      <c r="M162" s="41" t="s">
        <v>18</v>
      </c>
      <c r="N162" s="73"/>
    </row>
    <row r="163" spans="1:14" s="51" customFormat="1" ht="18" customHeight="1" x14ac:dyDescent="0.45">
      <c r="A163" s="45"/>
      <c r="B163" s="45" t="s">
        <v>33</v>
      </c>
      <c r="C163" s="47">
        <f t="shared" ref="C163:H163" si="69">SUM(C164:C165)</f>
        <v>2287.67</v>
      </c>
      <c r="D163" s="47">
        <f t="shared" si="69"/>
        <v>2202</v>
      </c>
      <c r="E163" s="47">
        <f t="shared" si="69"/>
        <v>85.669999999999987</v>
      </c>
      <c r="F163" s="47">
        <f t="shared" si="69"/>
        <v>1512.4059999999999</v>
      </c>
      <c r="G163" s="47">
        <f t="shared" si="69"/>
        <v>1486.0920000000001</v>
      </c>
      <c r="H163" s="47">
        <f t="shared" si="69"/>
        <v>26.313999999999993</v>
      </c>
      <c r="I163" s="70">
        <f t="shared" si="64"/>
        <v>0.66111196107830228</v>
      </c>
      <c r="J163" s="70">
        <f t="shared" si="64"/>
        <v>0.67488283378746594</v>
      </c>
      <c r="K163" s="70">
        <f t="shared" si="64"/>
        <v>0.30715536360452894</v>
      </c>
      <c r="L163" s="49" t="str">
        <f>+B163</f>
        <v>THỊ XÃ HỒNG LĨNH</v>
      </c>
      <c r="M163" s="52"/>
      <c r="N163" s="71"/>
    </row>
    <row r="164" spans="1:14" s="44" customFormat="1" ht="18" customHeight="1" x14ac:dyDescent="0.45">
      <c r="A164" s="37" t="s">
        <v>10</v>
      </c>
      <c r="B164" s="38" t="s">
        <v>11</v>
      </c>
      <c r="C164" s="39">
        <f>SUM(D164:E164)</f>
        <v>690</v>
      </c>
      <c r="D164" s="39">
        <f>D167+D170+D173</f>
        <v>690</v>
      </c>
      <c r="E164" s="39">
        <f>E167+E170+E173</f>
        <v>0</v>
      </c>
      <c r="F164" s="39">
        <f>SUM(G164:H164)</f>
        <v>706.24</v>
      </c>
      <c r="G164" s="39">
        <f>G167+G170+G173</f>
        <v>706.24</v>
      </c>
      <c r="H164" s="39">
        <f>H167+H170+H173</f>
        <v>0</v>
      </c>
      <c r="I164" s="72">
        <f t="shared" si="64"/>
        <v>1.023536231884058</v>
      </c>
      <c r="J164" s="72">
        <f t="shared" si="64"/>
        <v>1.023536231884058</v>
      </c>
      <c r="K164" s="72" t="str">
        <f t="shared" si="64"/>
        <v>-</v>
      </c>
      <c r="L164" s="41" t="str">
        <f>+L163</f>
        <v>THỊ XÃ HỒNG LĨNH</v>
      </c>
      <c r="M164" s="42"/>
      <c r="N164" s="73"/>
    </row>
    <row r="165" spans="1:14" s="44" customFormat="1" ht="18" customHeight="1" x14ac:dyDescent="0.45">
      <c r="A165" s="37" t="s">
        <v>10</v>
      </c>
      <c r="B165" s="38" t="s">
        <v>12</v>
      </c>
      <c r="C165" s="39">
        <f>SUM(D165:E165)</f>
        <v>1597.67</v>
      </c>
      <c r="D165" s="39">
        <f>D168+D171+D174</f>
        <v>1512</v>
      </c>
      <c r="E165" s="39">
        <f>E168+E171+E174</f>
        <v>85.669999999999987</v>
      </c>
      <c r="F165" s="39">
        <f>SUM(G165:H165)</f>
        <v>806.16599999999994</v>
      </c>
      <c r="G165" s="39">
        <f>G168+G171+G174</f>
        <v>779.85199999999998</v>
      </c>
      <c r="H165" s="39">
        <f>H168+H171+H174</f>
        <v>26.313999999999993</v>
      </c>
      <c r="I165" s="72">
        <f t="shared" si="64"/>
        <v>0.50458855708625683</v>
      </c>
      <c r="J165" s="72">
        <f t="shared" si="64"/>
        <v>0.51577513227513228</v>
      </c>
      <c r="K165" s="72">
        <f t="shared" si="64"/>
        <v>0.30715536360452894</v>
      </c>
      <c r="L165" s="41" t="str">
        <f t="shared" ref="L165:L174" si="70">+L164</f>
        <v>THỊ XÃ HỒNG LĨNH</v>
      </c>
      <c r="M165" s="42"/>
      <c r="N165" s="73"/>
    </row>
    <row r="166" spans="1:14" s="51" customFormat="1" ht="25.5" x14ac:dyDescent="0.45">
      <c r="A166" s="45">
        <v>1</v>
      </c>
      <c r="B166" s="46" t="s">
        <v>13</v>
      </c>
      <c r="C166" s="47">
        <f t="shared" ref="C166:H166" si="71">SUM(C167:C168)</f>
        <v>0</v>
      </c>
      <c r="D166" s="47">
        <f t="shared" si="71"/>
        <v>0</v>
      </c>
      <c r="E166" s="47">
        <f t="shared" si="71"/>
        <v>0</v>
      </c>
      <c r="F166" s="47">
        <f t="shared" si="71"/>
        <v>0</v>
      </c>
      <c r="G166" s="47">
        <f t="shared" si="71"/>
        <v>0</v>
      </c>
      <c r="H166" s="47">
        <f t="shared" si="71"/>
        <v>0</v>
      </c>
      <c r="I166" s="70" t="str">
        <f t="shared" si="64"/>
        <v>-</v>
      </c>
      <c r="J166" s="70" t="str">
        <f t="shared" si="64"/>
        <v>-</v>
      </c>
      <c r="K166" s="70" t="str">
        <f t="shared" si="64"/>
        <v>-</v>
      </c>
      <c r="L166" s="49" t="str">
        <f t="shared" si="70"/>
        <v>THỊ XÃ HỒNG LĨNH</v>
      </c>
      <c r="M166" s="49" t="s">
        <v>14</v>
      </c>
      <c r="N166" s="71"/>
    </row>
    <row r="167" spans="1:14" s="44" customFormat="1" ht="18" customHeight="1" x14ac:dyDescent="0.45">
      <c r="A167" s="37" t="s">
        <v>10</v>
      </c>
      <c r="B167" s="38" t="s">
        <v>11</v>
      </c>
      <c r="C167" s="39">
        <f>SUM(D167:E167)</f>
        <v>0</v>
      </c>
      <c r="D167" s="39"/>
      <c r="E167" s="39"/>
      <c r="F167" s="39">
        <f>SUM(G167:H167)</f>
        <v>0</v>
      </c>
      <c r="G167" s="39"/>
      <c r="H167" s="39"/>
      <c r="I167" s="72" t="str">
        <f t="shared" si="64"/>
        <v>-</v>
      </c>
      <c r="J167" s="72" t="str">
        <f t="shared" si="64"/>
        <v>-</v>
      </c>
      <c r="K167" s="72" t="str">
        <f t="shared" si="64"/>
        <v>-</v>
      </c>
      <c r="L167" s="41" t="str">
        <f t="shared" si="70"/>
        <v>THỊ XÃ HỒNG LĨNH</v>
      </c>
      <c r="M167" s="41" t="s">
        <v>14</v>
      </c>
      <c r="N167" s="73"/>
    </row>
    <row r="168" spans="1:14" s="44" customFormat="1" ht="18" customHeight="1" x14ac:dyDescent="0.45">
      <c r="A168" s="37" t="s">
        <v>10</v>
      </c>
      <c r="B168" s="38" t="s">
        <v>12</v>
      </c>
      <c r="C168" s="39">
        <f>SUM(D168:E168)</f>
        <v>0</v>
      </c>
      <c r="D168" s="39"/>
      <c r="E168" s="39"/>
      <c r="F168" s="39">
        <f>SUM(G168:H168)</f>
        <v>0</v>
      </c>
      <c r="G168" s="39"/>
      <c r="H168" s="39"/>
      <c r="I168" s="72" t="str">
        <f t="shared" si="64"/>
        <v>-</v>
      </c>
      <c r="J168" s="72" t="str">
        <f t="shared" si="64"/>
        <v>-</v>
      </c>
      <c r="K168" s="72" t="str">
        <f t="shared" si="64"/>
        <v>-</v>
      </c>
      <c r="L168" s="41" t="str">
        <f t="shared" si="70"/>
        <v>THỊ XÃ HỒNG LĨNH</v>
      </c>
      <c r="M168" s="41" t="s">
        <v>14</v>
      </c>
      <c r="N168" s="73"/>
    </row>
    <row r="169" spans="1:14" s="51" customFormat="1" ht="18" customHeight="1" x14ac:dyDescent="0.45">
      <c r="A169" s="45">
        <v>2</v>
      </c>
      <c r="B169" s="46" t="s">
        <v>15</v>
      </c>
      <c r="C169" s="47">
        <f t="shared" ref="C169:H169" si="72">SUM(C170:C171)</f>
        <v>1312.67</v>
      </c>
      <c r="D169" s="47">
        <f t="shared" si="72"/>
        <v>1227</v>
      </c>
      <c r="E169" s="47">
        <f t="shared" si="72"/>
        <v>85.669999999999987</v>
      </c>
      <c r="F169" s="47">
        <f t="shared" si="72"/>
        <v>615.87399999999991</v>
      </c>
      <c r="G169" s="47">
        <f t="shared" si="72"/>
        <v>589.55999999999995</v>
      </c>
      <c r="H169" s="47">
        <f t="shared" si="72"/>
        <v>26.313999999999993</v>
      </c>
      <c r="I169" s="70">
        <f t="shared" si="64"/>
        <v>0.46917656379745093</v>
      </c>
      <c r="J169" s="70">
        <f t="shared" si="64"/>
        <v>0.48048899755501218</v>
      </c>
      <c r="K169" s="70">
        <f t="shared" si="64"/>
        <v>0.30715536360452894</v>
      </c>
      <c r="L169" s="49" t="str">
        <f t="shared" si="70"/>
        <v>THỊ XÃ HỒNG LĨNH</v>
      </c>
      <c r="M169" s="49" t="s">
        <v>16</v>
      </c>
      <c r="N169" s="71"/>
    </row>
    <row r="170" spans="1:14" s="44" customFormat="1" ht="18" customHeight="1" x14ac:dyDescent="0.45">
      <c r="A170" s="37" t="s">
        <v>10</v>
      </c>
      <c r="B170" s="38" t="s">
        <v>11</v>
      </c>
      <c r="C170" s="39">
        <f>SUM(D170:E170)</f>
        <v>0</v>
      </c>
      <c r="D170" s="39">
        <v>0</v>
      </c>
      <c r="E170" s="39">
        <v>0</v>
      </c>
      <c r="F170" s="39">
        <f>SUM(G170:H170)</f>
        <v>0</v>
      </c>
      <c r="G170" s="39">
        <v>0</v>
      </c>
      <c r="H170" s="39">
        <v>0</v>
      </c>
      <c r="I170" s="72" t="str">
        <f t="shared" si="64"/>
        <v>-</v>
      </c>
      <c r="J170" s="72" t="str">
        <f t="shared" si="64"/>
        <v>-</v>
      </c>
      <c r="K170" s="72" t="str">
        <f t="shared" si="64"/>
        <v>-</v>
      </c>
      <c r="L170" s="41" t="str">
        <f t="shared" si="70"/>
        <v>THỊ XÃ HỒNG LĨNH</v>
      </c>
      <c r="M170" s="41" t="s">
        <v>16</v>
      </c>
      <c r="N170" s="73"/>
    </row>
    <row r="171" spans="1:14" s="44" customFormat="1" ht="18" customHeight="1" x14ac:dyDescent="0.45">
      <c r="A171" s="37" t="s">
        <v>10</v>
      </c>
      <c r="B171" s="38" t="s">
        <v>12</v>
      </c>
      <c r="C171" s="39">
        <f>SUM(D171:E171)</f>
        <v>1312.67</v>
      </c>
      <c r="D171" s="39">
        <v>1227</v>
      </c>
      <c r="E171" s="39">
        <v>85.669999999999987</v>
      </c>
      <c r="F171" s="39">
        <f>SUM(G171:H171)</f>
        <v>615.87399999999991</v>
      </c>
      <c r="G171" s="39">
        <v>589.55999999999995</v>
      </c>
      <c r="H171" s="39">
        <v>26.313999999999993</v>
      </c>
      <c r="I171" s="72">
        <f t="shared" si="64"/>
        <v>0.46917656379745093</v>
      </c>
      <c r="J171" s="72">
        <f t="shared" si="64"/>
        <v>0.48048899755501218</v>
      </c>
      <c r="K171" s="72">
        <f t="shared" si="64"/>
        <v>0.30715536360452894</v>
      </c>
      <c r="L171" s="41" t="str">
        <f t="shared" si="70"/>
        <v>THỊ XÃ HỒNG LĨNH</v>
      </c>
      <c r="M171" s="41" t="s">
        <v>16</v>
      </c>
      <c r="N171" s="73"/>
    </row>
    <row r="172" spans="1:14" s="51" customFormat="1" ht="18" customHeight="1" x14ac:dyDescent="0.45">
      <c r="A172" s="45">
        <v>3</v>
      </c>
      <c r="B172" s="46" t="s">
        <v>17</v>
      </c>
      <c r="C172" s="47">
        <f t="shared" ref="C172:H172" si="73">SUM(C173:C174)</f>
        <v>975</v>
      </c>
      <c r="D172" s="47">
        <f t="shared" si="73"/>
        <v>975</v>
      </c>
      <c r="E172" s="47">
        <f t="shared" si="73"/>
        <v>0</v>
      </c>
      <c r="F172" s="47">
        <f t="shared" si="73"/>
        <v>896.53200000000004</v>
      </c>
      <c r="G172" s="47">
        <f t="shared" si="73"/>
        <v>896.53200000000004</v>
      </c>
      <c r="H172" s="47">
        <f t="shared" si="73"/>
        <v>0</v>
      </c>
      <c r="I172" s="70">
        <f t="shared" si="64"/>
        <v>0.91952</v>
      </c>
      <c r="J172" s="70">
        <f t="shared" si="64"/>
        <v>0.91952</v>
      </c>
      <c r="K172" s="70" t="str">
        <f t="shared" si="64"/>
        <v>-</v>
      </c>
      <c r="L172" s="49" t="str">
        <f t="shared" si="70"/>
        <v>THỊ XÃ HỒNG LĨNH</v>
      </c>
      <c r="M172" s="49" t="s">
        <v>18</v>
      </c>
      <c r="N172" s="71"/>
    </row>
    <row r="173" spans="1:14" s="44" customFormat="1" ht="18" customHeight="1" x14ac:dyDescent="0.45">
      <c r="A173" s="37" t="s">
        <v>10</v>
      </c>
      <c r="B173" s="38" t="s">
        <v>11</v>
      </c>
      <c r="C173" s="39">
        <f>SUM(D173:E173)</f>
        <v>690</v>
      </c>
      <c r="D173" s="39">
        <v>690</v>
      </c>
      <c r="E173" s="39">
        <v>0</v>
      </c>
      <c r="F173" s="39">
        <f>SUM(G173:H173)</f>
        <v>706.24</v>
      </c>
      <c r="G173" s="39">
        <v>706.24</v>
      </c>
      <c r="H173" s="39">
        <v>0</v>
      </c>
      <c r="I173" s="72">
        <f t="shared" si="64"/>
        <v>1.023536231884058</v>
      </c>
      <c r="J173" s="72">
        <f t="shared" si="64"/>
        <v>1.023536231884058</v>
      </c>
      <c r="K173" s="72" t="str">
        <f t="shared" si="64"/>
        <v>-</v>
      </c>
      <c r="L173" s="41" t="str">
        <f t="shared" si="70"/>
        <v>THỊ XÃ HỒNG LĨNH</v>
      </c>
      <c r="M173" s="41" t="s">
        <v>18</v>
      </c>
      <c r="N173" s="73"/>
    </row>
    <row r="174" spans="1:14" s="44" customFormat="1" ht="18" customHeight="1" x14ac:dyDescent="0.45">
      <c r="A174" s="37" t="s">
        <v>10</v>
      </c>
      <c r="B174" s="38" t="s">
        <v>12</v>
      </c>
      <c r="C174" s="39">
        <f>SUM(D174:E174)</f>
        <v>285</v>
      </c>
      <c r="D174" s="39">
        <v>285</v>
      </c>
      <c r="E174" s="39">
        <v>0</v>
      </c>
      <c r="F174" s="39">
        <f>SUM(G174:H174)</f>
        <v>190.292</v>
      </c>
      <c r="G174" s="39">
        <v>190.292</v>
      </c>
      <c r="H174" s="39">
        <v>0</v>
      </c>
      <c r="I174" s="72">
        <f t="shared" si="64"/>
        <v>0.66769122807017545</v>
      </c>
      <c r="J174" s="72">
        <f t="shared" si="64"/>
        <v>0.66769122807017545</v>
      </c>
      <c r="K174" s="72" t="str">
        <f t="shared" si="64"/>
        <v>-</v>
      </c>
      <c r="L174" s="41" t="str">
        <f t="shared" si="70"/>
        <v>THỊ XÃ HỒNG LĨNH</v>
      </c>
      <c r="M174" s="41" t="s">
        <v>18</v>
      </c>
      <c r="N174" s="73"/>
    </row>
    <row r="175" spans="1:14" s="51" customFormat="1" ht="18" customHeight="1" x14ac:dyDescent="0.45">
      <c r="A175" s="45"/>
      <c r="B175" s="45" t="s">
        <v>34</v>
      </c>
      <c r="C175" s="47">
        <f t="shared" ref="C175:H175" si="74">SUM(C176:C177)</f>
        <v>9692.77</v>
      </c>
      <c r="D175" s="47">
        <f t="shared" si="74"/>
        <v>9591</v>
      </c>
      <c r="E175" s="47">
        <f t="shared" si="74"/>
        <v>101.76999999999998</v>
      </c>
      <c r="F175" s="47">
        <f t="shared" si="74"/>
        <v>6675.1</v>
      </c>
      <c r="G175" s="47">
        <f t="shared" si="74"/>
        <v>6653.7</v>
      </c>
      <c r="H175" s="47">
        <f t="shared" si="74"/>
        <v>21.4</v>
      </c>
      <c r="I175" s="70">
        <f t="shared" si="64"/>
        <v>0.68866794528292741</v>
      </c>
      <c r="J175" s="70">
        <f t="shared" si="64"/>
        <v>0.69374413512668121</v>
      </c>
      <c r="K175" s="70">
        <f t="shared" si="64"/>
        <v>0.21027807801906262</v>
      </c>
      <c r="L175" s="49" t="str">
        <f>+B175</f>
        <v>HUYỆN VŨ QUANG</v>
      </c>
      <c r="M175" s="52"/>
      <c r="N175" s="71"/>
    </row>
    <row r="176" spans="1:14" s="44" customFormat="1" ht="18" customHeight="1" x14ac:dyDescent="0.45">
      <c r="A176" s="37" t="s">
        <v>10</v>
      </c>
      <c r="B176" s="38" t="s">
        <v>11</v>
      </c>
      <c r="C176" s="39">
        <f>SUM(D176:E176)</f>
        <v>6210</v>
      </c>
      <c r="D176" s="39">
        <f>D179+D182+D185</f>
        <v>6210</v>
      </c>
      <c r="E176" s="39">
        <f>E179+E182+E185</f>
        <v>0</v>
      </c>
      <c r="F176" s="39">
        <f>SUM(G176:H176)</f>
        <v>5332</v>
      </c>
      <c r="G176" s="39">
        <f>G179+G182+G185</f>
        <v>5332</v>
      </c>
      <c r="H176" s="39">
        <f>H179+H182+H185</f>
        <v>0</v>
      </c>
      <c r="I176" s="72">
        <f t="shared" si="64"/>
        <v>0.85861513687600644</v>
      </c>
      <c r="J176" s="72">
        <f t="shared" si="64"/>
        <v>0.85861513687600644</v>
      </c>
      <c r="K176" s="72" t="str">
        <f t="shared" si="64"/>
        <v>-</v>
      </c>
      <c r="L176" s="41" t="str">
        <f>+L175</f>
        <v>HUYỆN VŨ QUANG</v>
      </c>
      <c r="M176" s="42"/>
      <c r="N176" s="73"/>
    </row>
    <row r="177" spans="1:14" s="44" customFormat="1" ht="18" customHeight="1" x14ac:dyDescent="0.45">
      <c r="A177" s="37" t="s">
        <v>10</v>
      </c>
      <c r="B177" s="38" t="s">
        <v>12</v>
      </c>
      <c r="C177" s="39">
        <f>SUM(D177:E177)</f>
        <v>3482.77</v>
      </c>
      <c r="D177" s="39">
        <f>D180+D183+D186</f>
        <v>3381</v>
      </c>
      <c r="E177" s="39">
        <f>E180+E183+E186</f>
        <v>101.76999999999998</v>
      </c>
      <c r="F177" s="39">
        <f>SUM(G177:H177)</f>
        <v>1343.1000000000001</v>
      </c>
      <c r="G177" s="39">
        <f>G180+G183+G186</f>
        <v>1321.7</v>
      </c>
      <c r="H177" s="39">
        <f>H180+H183+H186</f>
        <v>21.4</v>
      </c>
      <c r="I177" s="72">
        <f t="shared" si="64"/>
        <v>0.38564131424125053</v>
      </c>
      <c r="J177" s="72">
        <f t="shared" si="64"/>
        <v>0.39091984619934933</v>
      </c>
      <c r="K177" s="72">
        <f t="shared" si="64"/>
        <v>0.21027807801906262</v>
      </c>
      <c r="L177" s="41" t="str">
        <f t="shared" ref="L177:L186" si="75">+L176</f>
        <v>HUYỆN VŨ QUANG</v>
      </c>
      <c r="M177" s="42"/>
      <c r="N177" s="73"/>
    </row>
    <row r="178" spans="1:14" s="51" customFormat="1" ht="24.75" customHeight="1" x14ac:dyDescent="0.45">
      <c r="A178" s="45">
        <v>1</v>
      </c>
      <c r="B178" s="46" t="s">
        <v>13</v>
      </c>
      <c r="C178" s="47">
        <f t="shared" ref="C178:H178" si="76">SUM(C179:C180)</f>
        <v>0</v>
      </c>
      <c r="D178" s="47">
        <f t="shared" si="76"/>
        <v>0</v>
      </c>
      <c r="E178" s="47">
        <f t="shared" si="76"/>
        <v>0</v>
      </c>
      <c r="F178" s="47">
        <f t="shared" si="76"/>
        <v>0</v>
      </c>
      <c r="G178" s="47">
        <f t="shared" si="76"/>
        <v>0</v>
      </c>
      <c r="H178" s="47">
        <f t="shared" si="76"/>
        <v>0</v>
      </c>
      <c r="I178" s="70" t="str">
        <f t="shared" si="64"/>
        <v>-</v>
      </c>
      <c r="J178" s="70" t="str">
        <f t="shared" si="64"/>
        <v>-</v>
      </c>
      <c r="K178" s="70" t="str">
        <f t="shared" si="64"/>
        <v>-</v>
      </c>
      <c r="L178" s="49" t="str">
        <f t="shared" si="75"/>
        <v>HUYỆN VŨ QUANG</v>
      </c>
      <c r="M178" s="49" t="s">
        <v>14</v>
      </c>
      <c r="N178" s="71"/>
    </row>
    <row r="179" spans="1:14" s="44" customFormat="1" ht="18" customHeight="1" x14ac:dyDescent="0.45">
      <c r="A179" s="37" t="s">
        <v>10</v>
      </c>
      <c r="B179" s="38" t="s">
        <v>11</v>
      </c>
      <c r="C179" s="39">
        <f>SUM(D179:E179)</f>
        <v>0</v>
      </c>
      <c r="D179" s="39"/>
      <c r="E179" s="39"/>
      <c r="F179" s="39">
        <f>SUM(G179:H179)</f>
        <v>0</v>
      </c>
      <c r="G179" s="39"/>
      <c r="H179" s="39"/>
      <c r="I179" s="72" t="str">
        <f t="shared" si="64"/>
        <v>-</v>
      </c>
      <c r="J179" s="72" t="str">
        <f t="shared" si="64"/>
        <v>-</v>
      </c>
      <c r="K179" s="72" t="str">
        <f t="shared" si="64"/>
        <v>-</v>
      </c>
      <c r="L179" s="41" t="str">
        <f t="shared" si="75"/>
        <v>HUYỆN VŨ QUANG</v>
      </c>
      <c r="M179" s="41" t="s">
        <v>14</v>
      </c>
      <c r="N179" s="73"/>
    </row>
    <row r="180" spans="1:14" s="44" customFormat="1" ht="18" customHeight="1" x14ac:dyDescent="0.45">
      <c r="A180" s="37" t="s">
        <v>10</v>
      </c>
      <c r="B180" s="38" t="s">
        <v>12</v>
      </c>
      <c r="C180" s="39">
        <f>SUM(D180:E180)</f>
        <v>0</v>
      </c>
      <c r="D180" s="39"/>
      <c r="E180" s="39"/>
      <c r="F180" s="39">
        <f>SUM(G180:H180)</f>
        <v>0</v>
      </c>
      <c r="G180" s="39"/>
      <c r="H180" s="39"/>
      <c r="I180" s="72" t="str">
        <f t="shared" si="64"/>
        <v>-</v>
      </c>
      <c r="J180" s="72" t="str">
        <f t="shared" si="64"/>
        <v>-</v>
      </c>
      <c r="K180" s="72" t="str">
        <f t="shared" si="64"/>
        <v>-</v>
      </c>
      <c r="L180" s="41" t="str">
        <f t="shared" si="75"/>
        <v>HUYỆN VŨ QUANG</v>
      </c>
      <c r="M180" s="41" t="s">
        <v>14</v>
      </c>
      <c r="N180" s="73"/>
    </row>
    <row r="181" spans="1:14" s="51" customFormat="1" ht="18" customHeight="1" x14ac:dyDescent="0.45">
      <c r="A181" s="45">
        <v>2</v>
      </c>
      <c r="B181" s="46" t="s">
        <v>15</v>
      </c>
      <c r="C181" s="47">
        <f t="shared" ref="C181:H181" si="77">SUM(C182:C183)</f>
        <v>1562.77</v>
      </c>
      <c r="D181" s="47">
        <f t="shared" si="77"/>
        <v>1461</v>
      </c>
      <c r="E181" s="47">
        <f t="shared" si="77"/>
        <v>101.76999999999998</v>
      </c>
      <c r="F181" s="47">
        <f t="shared" si="77"/>
        <v>437</v>
      </c>
      <c r="G181" s="47">
        <f t="shared" si="77"/>
        <v>415.6</v>
      </c>
      <c r="H181" s="47">
        <f t="shared" si="77"/>
        <v>21.4</v>
      </c>
      <c r="I181" s="70">
        <f t="shared" si="64"/>
        <v>0.27963167964575719</v>
      </c>
      <c r="J181" s="70">
        <f t="shared" si="64"/>
        <v>0.28446269678302533</v>
      </c>
      <c r="K181" s="70">
        <f t="shared" si="64"/>
        <v>0.21027807801906262</v>
      </c>
      <c r="L181" s="49" t="str">
        <f t="shared" si="75"/>
        <v>HUYỆN VŨ QUANG</v>
      </c>
      <c r="M181" s="49" t="s">
        <v>16</v>
      </c>
      <c r="N181" s="71"/>
    </row>
    <row r="182" spans="1:14" s="44" customFormat="1" ht="18" customHeight="1" x14ac:dyDescent="0.45">
      <c r="A182" s="37" t="s">
        <v>10</v>
      </c>
      <c r="B182" s="38" t="s">
        <v>11</v>
      </c>
      <c r="C182" s="39">
        <f>SUM(D182:E182)</f>
        <v>0</v>
      </c>
      <c r="D182" s="39">
        <v>0</v>
      </c>
      <c r="E182" s="39">
        <v>0</v>
      </c>
      <c r="F182" s="39">
        <f>SUM(G182:H182)</f>
        <v>0</v>
      </c>
      <c r="G182" s="39">
        <v>0</v>
      </c>
      <c r="H182" s="39">
        <v>0</v>
      </c>
      <c r="I182" s="72" t="str">
        <f t="shared" si="64"/>
        <v>-</v>
      </c>
      <c r="J182" s="72" t="str">
        <f t="shared" si="64"/>
        <v>-</v>
      </c>
      <c r="K182" s="72" t="str">
        <f t="shared" si="64"/>
        <v>-</v>
      </c>
      <c r="L182" s="41" t="str">
        <f t="shared" si="75"/>
        <v>HUYỆN VŨ QUANG</v>
      </c>
      <c r="M182" s="41" t="s">
        <v>16</v>
      </c>
      <c r="N182" s="73"/>
    </row>
    <row r="183" spans="1:14" s="44" customFormat="1" ht="18" customHeight="1" x14ac:dyDescent="0.45">
      <c r="A183" s="37" t="s">
        <v>10</v>
      </c>
      <c r="B183" s="38" t="s">
        <v>12</v>
      </c>
      <c r="C183" s="39">
        <f>SUM(D183:E183)</f>
        <v>1562.77</v>
      </c>
      <c r="D183" s="39">
        <v>1461</v>
      </c>
      <c r="E183" s="39">
        <v>101.76999999999998</v>
      </c>
      <c r="F183" s="39">
        <f>SUM(G183:H183)</f>
        <v>437</v>
      </c>
      <c r="G183" s="39">
        <v>415.6</v>
      </c>
      <c r="H183" s="39">
        <v>21.4</v>
      </c>
      <c r="I183" s="72">
        <f t="shared" si="64"/>
        <v>0.27963167964575719</v>
      </c>
      <c r="J183" s="72">
        <f t="shared" si="64"/>
        <v>0.28446269678302533</v>
      </c>
      <c r="K183" s="72">
        <f t="shared" si="64"/>
        <v>0.21027807801906262</v>
      </c>
      <c r="L183" s="41" t="str">
        <f t="shared" si="75"/>
        <v>HUYỆN VŨ QUANG</v>
      </c>
      <c r="M183" s="41" t="s">
        <v>16</v>
      </c>
      <c r="N183" s="73"/>
    </row>
    <row r="184" spans="1:14" s="51" customFormat="1" ht="18" customHeight="1" x14ac:dyDescent="0.45">
      <c r="A184" s="45">
        <v>3</v>
      </c>
      <c r="B184" s="46" t="s">
        <v>17</v>
      </c>
      <c r="C184" s="47">
        <f t="shared" ref="C184:H184" si="78">SUM(C185:C186)</f>
        <v>8130</v>
      </c>
      <c r="D184" s="47">
        <f t="shared" si="78"/>
        <v>8130</v>
      </c>
      <c r="E184" s="47">
        <f t="shared" si="78"/>
        <v>0</v>
      </c>
      <c r="F184" s="47">
        <f t="shared" si="78"/>
        <v>6238.1</v>
      </c>
      <c r="G184" s="47">
        <f t="shared" si="78"/>
        <v>6238.1</v>
      </c>
      <c r="H184" s="47">
        <f t="shared" si="78"/>
        <v>0</v>
      </c>
      <c r="I184" s="70">
        <f>IFERROR(F184/C184,"-")</f>
        <v>0.76729397293972945</v>
      </c>
      <c r="J184" s="70">
        <f t="shared" si="64"/>
        <v>0.76729397293972945</v>
      </c>
      <c r="K184" s="70" t="str">
        <f t="shared" si="64"/>
        <v>-</v>
      </c>
      <c r="L184" s="49" t="str">
        <f t="shared" si="75"/>
        <v>HUYỆN VŨ QUANG</v>
      </c>
      <c r="M184" s="49" t="s">
        <v>18</v>
      </c>
      <c r="N184" s="71"/>
    </row>
    <row r="185" spans="1:14" s="44" customFormat="1" ht="18" customHeight="1" x14ac:dyDescent="0.45">
      <c r="A185" s="37" t="s">
        <v>10</v>
      </c>
      <c r="B185" s="38" t="s">
        <v>11</v>
      </c>
      <c r="C185" s="39">
        <f>SUM(D185:E185)</f>
        <v>6210</v>
      </c>
      <c r="D185" s="39">
        <v>6210</v>
      </c>
      <c r="E185" s="39">
        <v>0</v>
      </c>
      <c r="F185" s="39">
        <f>SUM(G185:H185)</f>
        <v>5332</v>
      </c>
      <c r="G185" s="39">
        <v>5332</v>
      </c>
      <c r="H185" s="39">
        <v>0</v>
      </c>
      <c r="I185" s="72">
        <f t="shared" si="64"/>
        <v>0.85861513687600644</v>
      </c>
      <c r="J185" s="72">
        <f t="shared" si="64"/>
        <v>0.85861513687600644</v>
      </c>
      <c r="K185" s="72" t="str">
        <f t="shared" si="64"/>
        <v>-</v>
      </c>
      <c r="L185" s="41" t="str">
        <f t="shared" si="75"/>
        <v>HUYỆN VŨ QUANG</v>
      </c>
      <c r="M185" s="41" t="s">
        <v>18</v>
      </c>
      <c r="N185" s="73"/>
    </row>
    <row r="186" spans="1:14" s="44" customFormat="1" ht="18" customHeight="1" x14ac:dyDescent="0.45">
      <c r="A186" s="37" t="s">
        <v>10</v>
      </c>
      <c r="B186" s="38" t="s">
        <v>12</v>
      </c>
      <c r="C186" s="39">
        <f>SUM(D186:E186)</f>
        <v>1920</v>
      </c>
      <c r="D186" s="39">
        <v>1920</v>
      </c>
      <c r="E186" s="39">
        <v>0</v>
      </c>
      <c r="F186" s="39">
        <f>SUM(G186:H186)</f>
        <v>906.1</v>
      </c>
      <c r="G186" s="39">
        <v>906.1</v>
      </c>
      <c r="H186" s="39">
        <v>0</v>
      </c>
      <c r="I186" s="72">
        <f t="shared" si="64"/>
        <v>0.47192708333333333</v>
      </c>
      <c r="J186" s="72">
        <f t="shared" si="64"/>
        <v>0.47192708333333333</v>
      </c>
      <c r="K186" s="72" t="str">
        <f t="shared" si="64"/>
        <v>-</v>
      </c>
      <c r="L186" s="41" t="str">
        <f t="shared" si="75"/>
        <v>HUYỆN VŨ QUANG</v>
      </c>
      <c r="M186" s="41" t="s">
        <v>18</v>
      </c>
      <c r="N186" s="73"/>
    </row>
    <row r="187" spans="1:14" s="51" customFormat="1" ht="18" customHeight="1" x14ac:dyDescent="0.45">
      <c r="A187" s="45"/>
      <c r="B187" s="45" t="s">
        <v>35</v>
      </c>
      <c r="C187" s="47">
        <f t="shared" ref="C187:H187" si="79">SUM(C188:C189)</f>
        <v>11052.45</v>
      </c>
      <c r="D187" s="47">
        <f t="shared" si="79"/>
        <v>10918</v>
      </c>
      <c r="E187" s="47">
        <f t="shared" si="79"/>
        <v>134.45000000000002</v>
      </c>
      <c r="F187" s="47">
        <f t="shared" si="79"/>
        <v>8471.3420000000006</v>
      </c>
      <c r="G187" s="47">
        <f t="shared" si="79"/>
        <v>8460.3420000000006</v>
      </c>
      <c r="H187" s="47">
        <f t="shared" si="79"/>
        <v>11</v>
      </c>
      <c r="I187" s="70">
        <f t="shared" si="64"/>
        <v>0.76646734434446662</v>
      </c>
      <c r="J187" s="70">
        <f t="shared" si="64"/>
        <v>0.77489851621176042</v>
      </c>
      <c r="K187" s="70">
        <f t="shared" si="64"/>
        <v>8.1814801041279278E-2</v>
      </c>
      <c r="L187" s="49" t="str">
        <f>+B187</f>
        <v>HUYỆN LỘC HÀ</v>
      </c>
      <c r="M187" s="52"/>
      <c r="N187" s="71"/>
    </row>
    <row r="188" spans="1:14" s="44" customFormat="1" ht="18" customHeight="1" x14ac:dyDescent="0.45">
      <c r="A188" s="37" t="s">
        <v>10</v>
      </c>
      <c r="B188" s="38" t="s">
        <v>11</v>
      </c>
      <c r="C188" s="39">
        <f>SUM(D188:E188)</f>
        <v>7590</v>
      </c>
      <c r="D188" s="39">
        <f>D191+D194+D197</f>
        <v>7590</v>
      </c>
      <c r="E188" s="39">
        <f>E191+E194+E197</f>
        <v>0</v>
      </c>
      <c r="F188" s="39">
        <f>SUM(G188:H188)</f>
        <v>7476.4989999999998</v>
      </c>
      <c r="G188" s="39">
        <f>G191+G194+G197</f>
        <v>7476.4989999999998</v>
      </c>
      <c r="H188" s="39">
        <f>H191+H194+H197</f>
        <v>0</v>
      </c>
      <c r="I188" s="72">
        <f t="shared" si="64"/>
        <v>0.98504598155467715</v>
      </c>
      <c r="J188" s="72">
        <f t="shared" si="64"/>
        <v>0.98504598155467715</v>
      </c>
      <c r="K188" s="72" t="str">
        <f t="shared" si="64"/>
        <v>-</v>
      </c>
      <c r="L188" s="41" t="str">
        <f>+L187</f>
        <v>HUYỆN LỘC HÀ</v>
      </c>
      <c r="M188" s="42"/>
      <c r="N188" s="73"/>
    </row>
    <row r="189" spans="1:14" s="44" customFormat="1" ht="18" customHeight="1" x14ac:dyDescent="0.45">
      <c r="A189" s="37" t="s">
        <v>10</v>
      </c>
      <c r="B189" s="38" t="s">
        <v>12</v>
      </c>
      <c r="C189" s="39">
        <f>SUM(D189:E189)</f>
        <v>3462.45</v>
      </c>
      <c r="D189" s="39">
        <f>D192+D195+D198</f>
        <v>3328</v>
      </c>
      <c r="E189" s="39">
        <f>E192+E195+E198</f>
        <v>134.45000000000002</v>
      </c>
      <c r="F189" s="39">
        <f>SUM(G189:H189)</f>
        <v>994.84299999999996</v>
      </c>
      <c r="G189" s="39">
        <f>G192+G195+G198</f>
        <v>983.84299999999996</v>
      </c>
      <c r="H189" s="39">
        <f>H192+H195+H198</f>
        <v>11</v>
      </c>
      <c r="I189" s="72">
        <f t="shared" si="64"/>
        <v>0.28732342705309827</v>
      </c>
      <c r="J189" s="72">
        <f t="shared" si="64"/>
        <v>0.29562590144230766</v>
      </c>
      <c r="K189" s="72">
        <f t="shared" si="64"/>
        <v>8.1814801041279278E-2</v>
      </c>
      <c r="L189" s="41" t="str">
        <f t="shared" ref="L189:L198" si="80">+L188</f>
        <v>HUYỆN LỘC HÀ</v>
      </c>
      <c r="M189" s="42"/>
      <c r="N189" s="73"/>
    </row>
    <row r="190" spans="1:14" s="51" customFormat="1" ht="24.75" customHeight="1" x14ac:dyDescent="0.45">
      <c r="A190" s="45">
        <v>1</v>
      </c>
      <c r="B190" s="46" t="s">
        <v>13</v>
      </c>
      <c r="C190" s="47">
        <f t="shared" ref="C190:H190" si="81">SUM(C191:C192)</f>
        <v>0</v>
      </c>
      <c r="D190" s="47">
        <f t="shared" si="81"/>
        <v>0</v>
      </c>
      <c r="E190" s="47">
        <f t="shared" si="81"/>
        <v>0</v>
      </c>
      <c r="F190" s="47">
        <f t="shared" si="81"/>
        <v>0</v>
      </c>
      <c r="G190" s="47">
        <f t="shared" si="81"/>
        <v>0</v>
      </c>
      <c r="H190" s="47">
        <f t="shared" si="81"/>
        <v>0</v>
      </c>
      <c r="I190" s="70" t="str">
        <f t="shared" si="64"/>
        <v>-</v>
      </c>
      <c r="J190" s="70" t="str">
        <f t="shared" si="64"/>
        <v>-</v>
      </c>
      <c r="K190" s="70" t="str">
        <f t="shared" si="64"/>
        <v>-</v>
      </c>
      <c r="L190" s="49" t="str">
        <f t="shared" si="80"/>
        <v>HUYỆN LỘC HÀ</v>
      </c>
      <c r="M190" s="49" t="s">
        <v>14</v>
      </c>
      <c r="N190" s="71"/>
    </row>
    <row r="191" spans="1:14" s="44" customFormat="1" ht="18" customHeight="1" x14ac:dyDescent="0.45">
      <c r="A191" s="37" t="s">
        <v>10</v>
      </c>
      <c r="B191" s="38" t="s">
        <v>11</v>
      </c>
      <c r="C191" s="39">
        <f>SUM(D191:E191)</f>
        <v>0</v>
      </c>
      <c r="D191" s="39"/>
      <c r="E191" s="39"/>
      <c r="F191" s="39">
        <f>SUM(G191:H191)</f>
        <v>0</v>
      </c>
      <c r="G191" s="39"/>
      <c r="H191" s="39"/>
      <c r="I191" s="72" t="str">
        <f t="shared" si="64"/>
        <v>-</v>
      </c>
      <c r="J191" s="72" t="str">
        <f t="shared" si="64"/>
        <v>-</v>
      </c>
      <c r="K191" s="72" t="str">
        <f t="shared" si="64"/>
        <v>-</v>
      </c>
      <c r="L191" s="41" t="str">
        <f t="shared" si="80"/>
        <v>HUYỆN LỘC HÀ</v>
      </c>
      <c r="M191" s="41" t="s">
        <v>14</v>
      </c>
      <c r="N191" s="73"/>
    </row>
    <row r="192" spans="1:14" s="44" customFormat="1" ht="18" customHeight="1" x14ac:dyDescent="0.45">
      <c r="A192" s="37" t="s">
        <v>10</v>
      </c>
      <c r="B192" s="38" t="s">
        <v>12</v>
      </c>
      <c r="C192" s="39">
        <f>SUM(D192:E192)</f>
        <v>0</v>
      </c>
      <c r="D192" s="39"/>
      <c r="E192" s="39"/>
      <c r="F192" s="39">
        <f>SUM(G192:H192)</f>
        <v>0</v>
      </c>
      <c r="G192" s="39"/>
      <c r="H192" s="39"/>
      <c r="I192" s="72" t="str">
        <f t="shared" si="64"/>
        <v>-</v>
      </c>
      <c r="J192" s="72" t="str">
        <f t="shared" si="64"/>
        <v>-</v>
      </c>
      <c r="K192" s="72" t="str">
        <f t="shared" si="64"/>
        <v>-</v>
      </c>
      <c r="L192" s="41" t="str">
        <f t="shared" si="80"/>
        <v>HUYỆN LỘC HÀ</v>
      </c>
      <c r="M192" s="41" t="s">
        <v>14</v>
      </c>
      <c r="N192" s="73"/>
    </row>
    <row r="193" spans="1:14" s="51" customFormat="1" ht="18" customHeight="1" x14ac:dyDescent="0.45">
      <c r="A193" s="45">
        <v>2</v>
      </c>
      <c r="B193" s="46" t="s">
        <v>15</v>
      </c>
      <c r="C193" s="47">
        <f t="shared" ref="C193:H193" si="82">SUM(C194:C195)</f>
        <v>2056.4499999999998</v>
      </c>
      <c r="D193" s="47">
        <f t="shared" si="82"/>
        <v>1922</v>
      </c>
      <c r="E193" s="47">
        <f t="shared" si="82"/>
        <v>134.45000000000002</v>
      </c>
      <c r="F193" s="47">
        <f t="shared" si="82"/>
        <v>405.14</v>
      </c>
      <c r="G193" s="47">
        <f t="shared" si="82"/>
        <v>394.14</v>
      </c>
      <c r="H193" s="47">
        <f t="shared" si="82"/>
        <v>11</v>
      </c>
      <c r="I193" s="70">
        <f t="shared" si="64"/>
        <v>0.19700940941914466</v>
      </c>
      <c r="J193" s="70">
        <f t="shared" si="64"/>
        <v>0.20506763787721122</v>
      </c>
      <c r="K193" s="70">
        <f t="shared" si="64"/>
        <v>8.1814801041279278E-2</v>
      </c>
      <c r="L193" s="49" t="str">
        <f t="shared" si="80"/>
        <v>HUYỆN LỘC HÀ</v>
      </c>
      <c r="M193" s="49" t="s">
        <v>16</v>
      </c>
      <c r="N193" s="71"/>
    </row>
    <row r="194" spans="1:14" s="44" customFormat="1" ht="18" customHeight="1" x14ac:dyDescent="0.45">
      <c r="A194" s="37" t="s">
        <v>10</v>
      </c>
      <c r="B194" s="38" t="s">
        <v>11</v>
      </c>
      <c r="C194" s="39">
        <f>SUM(D194:E194)</f>
        <v>0</v>
      </c>
      <c r="D194" s="39">
        <v>0</v>
      </c>
      <c r="E194" s="39">
        <v>0</v>
      </c>
      <c r="F194" s="39">
        <f>SUM(G194:H194)</f>
        <v>0</v>
      </c>
      <c r="G194" s="39">
        <v>0</v>
      </c>
      <c r="H194" s="39">
        <v>0</v>
      </c>
      <c r="I194" s="72" t="str">
        <f t="shared" si="64"/>
        <v>-</v>
      </c>
      <c r="J194" s="72" t="str">
        <f t="shared" si="64"/>
        <v>-</v>
      </c>
      <c r="K194" s="72" t="str">
        <f t="shared" si="64"/>
        <v>-</v>
      </c>
      <c r="L194" s="41" t="str">
        <f t="shared" si="80"/>
        <v>HUYỆN LỘC HÀ</v>
      </c>
      <c r="M194" s="41" t="s">
        <v>16</v>
      </c>
      <c r="N194" s="73"/>
    </row>
    <row r="195" spans="1:14" s="44" customFormat="1" ht="18" customHeight="1" x14ac:dyDescent="0.45">
      <c r="A195" s="37" t="s">
        <v>10</v>
      </c>
      <c r="B195" s="38" t="s">
        <v>12</v>
      </c>
      <c r="C195" s="39">
        <f>SUM(D195:E195)</f>
        <v>2056.4499999999998</v>
      </c>
      <c r="D195" s="39">
        <v>1922</v>
      </c>
      <c r="E195" s="39">
        <v>134.45000000000002</v>
      </c>
      <c r="F195" s="39">
        <f>SUM(G195:H195)</f>
        <v>405.14</v>
      </c>
      <c r="G195" s="39">
        <v>394.14</v>
      </c>
      <c r="H195" s="39">
        <v>11</v>
      </c>
      <c r="I195" s="72">
        <f t="shared" si="64"/>
        <v>0.19700940941914466</v>
      </c>
      <c r="J195" s="72">
        <f t="shared" si="64"/>
        <v>0.20506763787721122</v>
      </c>
      <c r="K195" s="72">
        <f t="shared" si="64"/>
        <v>8.1814801041279278E-2</v>
      </c>
      <c r="L195" s="41" t="str">
        <f t="shared" si="80"/>
        <v>HUYỆN LỘC HÀ</v>
      </c>
      <c r="M195" s="41" t="s">
        <v>16</v>
      </c>
      <c r="N195" s="73"/>
    </row>
    <row r="196" spans="1:14" s="51" customFormat="1" ht="18" customHeight="1" x14ac:dyDescent="0.45">
      <c r="A196" s="45">
        <v>3</v>
      </c>
      <c r="B196" s="46" t="s">
        <v>17</v>
      </c>
      <c r="C196" s="47">
        <f t="shared" ref="C196:H196" si="83">SUM(C197:C198)</f>
        <v>8996</v>
      </c>
      <c r="D196" s="47">
        <f t="shared" si="83"/>
        <v>8996</v>
      </c>
      <c r="E196" s="47">
        <f t="shared" si="83"/>
        <v>0</v>
      </c>
      <c r="F196" s="47">
        <f t="shared" si="83"/>
        <v>8066.2019999999993</v>
      </c>
      <c r="G196" s="47">
        <f t="shared" si="83"/>
        <v>8066.2019999999993</v>
      </c>
      <c r="H196" s="47">
        <f t="shared" si="83"/>
        <v>0</v>
      </c>
      <c r="I196" s="70">
        <f t="shared" si="64"/>
        <v>0.89664317474433075</v>
      </c>
      <c r="J196" s="70">
        <f t="shared" si="64"/>
        <v>0.89664317474433075</v>
      </c>
      <c r="K196" s="70" t="str">
        <f t="shared" si="64"/>
        <v>-</v>
      </c>
      <c r="L196" s="49" t="str">
        <f t="shared" si="80"/>
        <v>HUYỆN LỘC HÀ</v>
      </c>
      <c r="M196" s="49" t="s">
        <v>18</v>
      </c>
      <c r="N196" s="71"/>
    </row>
    <row r="197" spans="1:14" s="44" customFormat="1" ht="18" customHeight="1" x14ac:dyDescent="0.45">
      <c r="A197" s="37" t="s">
        <v>10</v>
      </c>
      <c r="B197" s="38" t="s">
        <v>11</v>
      </c>
      <c r="C197" s="39">
        <f>SUM(D197:E197)</f>
        <v>7590</v>
      </c>
      <c r="D197" s="39">
        <v>7590</v>
      </c>
      <c r="E197" s="39">
        <v>0</v>
      </c>
      <c r="F197" s="39">
        <f>SUM(G197:H197)</f>
        <v>7476.4989999999998</v>
      </c>
      <c r="G197" s="39">
        <v>7476.4989999999998</v>
      </c>
      <c r="H197" s="39">
        <v>0</v>
      </c>
      <c r="I197" s="72">
        <f t="shared" si="64"/>
        <v>0.98504598155467715</v>
      </c>
      <c r="J197" s="72">
        <f t="shared" si="64"/>
        <v>0.98504598155467715</v>
      </c>
      <c r="K197" s="72" t="str">
        <f t="shared" si="64"/>
        <v>-</v>
      </c>
      <c r="L197" s="41" t="str">
        <f t="shared" si="80"/>
        <v>HUYỆN LỘC HÀ</v>
      </c>
      <c r="M197" s="41" t="s">
        <v>18</v>
      </c>
      <c r="N197" s="73"/>
    </row>
    <row r="198" spans="1:14" s="44" customFormat="1" ht="18" customHeight="1" x14ac:dyDescent="0.45">
      <c r="A198" s="37" t="s">
        <v>10</v>
      </c>
      <c r="B198" s="38" t="s">
        <v>12</v>
      </c>
      <c r="C198" s="39">
        <f>SUM(D198:E198)</f>
        <v>1406</v>
      </c>
      <c r="D198" s="39">
        <v>1406</v>
      </c>
      <c r="E198" s="39">
        <v>0</v>
      </c>
      <c r="F198" s="39">
        <f>SUM(G198:H198)</f>
        <v>589.70299999999997</v>
      </c>
      <c r="G198" s="39">
        <v>589.70299999999997</v>
      </c>
      <c r="H198" s="39">
        <v>0</v>
      </c>
      <c r="I198" s="72">
        <f t="shared" si="64"/>
        <v>0.41941891891891891</v>
      </c>
      <c r="J198" s="72">
        <f t="shared" si="64"/>
        <v>0.41941891891891891</v>
      </c>
      <c r="K198" s="72" t="str">
        <f t="shared" si="64"/>
        <v>-</v>
      </c>
      <c r="L198" s="41" t="str">
        <f t="shared" si="80"/>
        <v>HUYỆN LỘC HÀ</v>
      </c>
      <c r="M198" s="41" t="s">
        <v>18</v>
      </c>
      <c r="N198" s="73"/>
    </row>
    <row r="199" spans="1:14" s="51" customFormat="1" ht="18" customHeight="1" x14ac:dyDescent="0.45">
      <c r="A199" s="45" t="s">
        <v>36</v>
      </c>
      <c r="B199" s="45" t="s">
        <v>37</v>
      </c>
      <c r="C199" s="47">
        <f t="shared" ref="C199:H199" si="84">SUM(C200:C201)</f>
        <v>19096</v>
      </c>
      <c r="D199" s="47">
        <f t="shared" si="84"/>
        <v>19096</v>
      </c>
      <c r="E199" s="47">
        <f t="shared" si="84"/>
        <v>0</v>
      </c>
      <c r="F199" s="47">
        <f t="shared" si="84"/>
        <v>0</v>
      </c>
      <c r="G199" s="47">
        <f t="shared" si="84"/>
        <v>0</v>
      </c>
      <c r="H199" s="47">
        <f t="shared" si="84"/>
        <v>0</v>
      </c>
      <c r="I199" s="70">
        <f t="shared" si="64"/>
        <v>0</v>
      </c>
      <c r="J199" s="70">
        <f t="shared" si="64"/>
        <v>0</v>
      </c>
      <c r="K199" s="70" t="str">
        <f t="shared" si="64"/>
        <v>-</v>
      </c>
      <c r="L199" s="49" t="str">
        <f>+B199</f>
        <v>CHƯA PHÂN BỔ CHI TIẾT</v>
      </c>
      <c r="M199" s="52"/>
      <c r="N199" s="71">
        <f>+C199/C7</f>
        <v>5.349172291500421E-2</v>
      </c>
    </row>
    <row r="200" spans="1:14" s="44" customFormat="1" ht="18" customHeight="1" x14ac:dyDescent="0.45">
      <c r="A200" s="37" t="s">
        <v>10</v>
      </c>
      <c r="B200" s="38" t="s">
        <v>11</v>
      </c>
      <c r="C200" s="39">
        <f>SUM(D200:E200)</f>
        <v>19096</v>
      </c>
      <c r="D200" s="39">
        <f>D203+D206+D209</f>
        <v>19096</v>
      </c>
      <c r="E200" s="39">
        <f>E203+E206+E209</f>
        <v>0</v>
      </c>
      <c r="F200" s="39">
        <f>SUM(G200:H200)</f>
        <v>0</v>
      </c>
      <c r="G200" s="39">
        <f>G203+G206+G209</f>
        <v>0</v>
      </c>
      <c r="H200" s="39">
        <f>H203+H206+H209</f>
        <v>0</v>
      </c>
      <c r="I200" s="72">
        <f t="shared" si="64"/>
        <v>0</v>
      </c>
      <c r="J200" s="72">
        <f t="shared" si="64"/>
        <v>0</v>
      </c>
      <c r="K200" s="72" t="str">
        <f t="shared" si="64"/>
        <v>-</v>
      </c>
      <c r="L200" s="41" t="str">
        <f>+L199</f>
        <v>CHƯA PHÂN BỔ CHI TIẾT</v>
      </c>
      <c r="M200" s="42"/>
      <c r="N200" s="73"/>
    </row>
    <row r="201" spans="1:14" s="44" customFormat="1" ht="18" customHeight="1" x14ac:dyDescent="0.45">
      <c r="A201" s="37" t="s">
        <v>10</v>
      </c>
      <c r="B201" s="38" t="s">
        <v>12</v>
      </c>
      <c r="C201" s="39">
        <f>SUM(D201:E201)</f>
        <v>0</v>
      </c>
      <c r="D201" s="39">
        <f>D204+D207+D210</f>
        <v>0</v>
      </c>
      <c r="E201" s="39">
        <f>E204+E207+E210</f>
        <v>0</v>
      </c>
      <c r="F201" s="39">
        <f>SUM(G201:H201)</f>
        <v>0</v>
      </c>
      <c r="G201" s="39">
        <f>G204+G207+G210</f>
        <v>0</v>
      </c>
      <c r="H201" s="39">
        <f>H204+H207+H210</f>
        <v>0</v>
      </c>
      <c r="I201" s="72" t="str">
        <f t="shared" si="64"/>
        <v>-</v>
      </c>
      <c r="J201" s="72" t="str">
        <f t="shared" si="64"/>
        <v>-</v>
      </c>
      <c r="K201" s="72" t="str">
        <f t="shared" si="64"/>
        <v>-</v>
      </c>
      <c r="L201" s="41" t="str">
        <f t="shared" ref="L201:L210" si="85">+L200</f>
        <v>CHƯA PHÂN BỔ CHI TIẾT</v>
      </c>
      <c r="M201" s="42"/>
      <c r="N201" s="73"/>
    </row>
    <row r="202" spans="1:14" s="51" customFormat="1" ht="24.75" customHeight="1" x14ac:dyDescent="0.45">
      <c r="A202" s="45">
        <v>1</v>
      </c>
      <c r="B202" s="46" t="s">
        <v>13</v>
      </c>
      <c r="C202" s="47">
        <f t="shared" ref="C202:H202" si="86">SUM(C203:C204)</f>
        <v>0</v>
      </c>
      <c r="D202" s="47">
        <f t="shared" si="86"/>
        <v>0</v>
      </c>
      <c r="E202" s="47">
        <f t="shared" si="86"/>
        <v>0</v>
      </c>
      <c r="F202" s="47">
        <f t="shared" si="86"/>
        <v>0</v>
      </c>
      <c r="G202" s="47">
        <f t="shared" si="86"/>
        <v>0</v>
      </c>
      <c r="H202" s="47">
        <f t="shared" si="86"/>
        <v>0</v>
      </c>
      <c r="I202" s="70" t="str">
        <f t="shared" si="64"/>
        <v>-</v>
      </c>
      <c r="J202" s="70" t="str">
        <f t="shared" si="64"/>
        <v>-</v>
      </c>
      <c r="K202" s="70" t="str">
        <f t="shared" si="64"/>
        <v>-</v>
      </c>
      <c r="L202" s="49" t="str">
        <f t="shared" si="85"/>
        <v>CHƯA PHÂN BỔ CHI TIẾT</v>
      </c>
      <c r="M202" s="49" t="s">
        <v>14</v>
      </c>
      <c r="N202" s="71">
        <f>+C202/C10</f>
        <v>0</v>
      </c>
    </row>
    <row r="203" spans="1:14" s="44" customFormat="1" ht="18" customHeight="1" x14ac:dyDescent="0.45">
      <c r="A203" s="37" t="s">
        <v>10</v>
      </c>
      <c r="B203" s="38" t="s">
        <v>11</v>
      </c>
      <c r="C203" s="39">
        <f>SUM(D203:E203)</f>
        <v>0</v>
      </c>
      <c r="D203" s="39">
        <v>0</v>
      </c>
      <c r="E203" s="39"/>
      <c r="F203" s="39">
        <f>SUM(G203:H203)</f>
        <v>0</v>
      </c>
      <c r="G203" s="39"/>
      <c r="H203" s="39"/>
      <c r="I203" s="72" t="str">
        <f t="shared" si="64"/>
        <v>-</v>
      </c>
      <c r="J203" s="72" t="str">
        <f t="shared" si="64"/>
        <v>-</v>
      </c>
      <c r="K203" s="72" t="str">
        <f t="shared" si="64"/>
        <v>-</v>
      </c>
      <c r="L203" s="41" t="str">
        <f t="shared" si="85"/>
        <v>CHƯA PHÂN BỔ CHI TIẾT</v>
      </c>
      <c r="M203" s="41" t="s">
        <v>14</v>
      </c>
      <c r="N203" s="73"/>
    </row>
    <row r="204" spans="1:14" s="44" customFormat="1" ht="18" customHeight="1" x14ac:dyDescent="0.45">
      <c r="A204" s="37" t="s">
        <v>10</v>
      </c>
      <c r="B204" s="38" t="s">
        <v>12</v>
      </c>
      <c r="C204" s="39">
        <f>SUM(D204:E204)</f>
        <v>0</v>
      </c>
      <c r="D204" s="39"/>
      <c r="E204" s="39"/>
      <c r="F204" s="39">
        <f>SUM(G204:H204)</f>
        <v>0</v>
      </c>
      <c r="G204" s="39"/>
      <c r="H204" s="39"/>
      <c r="I204" s="72" t="str">
        <f t="shared" si="64"/>
        <v>-</v>
      </c>
      <c r="J204" s="72" t="str">
        <f t="shared" si="64"/>
        <v>-</v>
      </c>
      <c r="K204" s="72" t="str">
        <f t="shared" si="64"/>
        <v>-</v>
      </c>
      <c r="L204" s="41" t="str">
        <f t="shared" si="85"/>
        <v>CHƯA PHÂN BỔ CHI TIẾT</v>
      </c>
      <c r="M204" s="41" t="s">
        <v>14</v>
      </c>
      <c r="N204" s="73"/>
    </row>
    <row r="205" spans="1:14" s="51" customFormat="1" ht="18" customHeight="1" x14ac:dyDescent="0.45">
      <c r="A205" s="45">
        <v>2</v>
      </c>
      <c r="B205" s="46" t="s">
        <v>15</v>
      </c>
      <c r="C205" s="47">
        <f t="shared" ref="C205:H205" si="87">SUM(C206:C207)</f>
        <v>1041</v>
      </c>
      <c r="D205" s="47">
        <f t="shared" si="87"/>
        <v>1041</v>
      </c>
      <c r="E205" s="47">
        <f t="shared" si="87"/>
        <v>0</v>
      </c>
      <c r="F205" s="47">
        <f t="shared" si="87"/>
        <v>0</v>
      </c>
      <c r="G205" s="47">
        <f t="shared" si="87"/>
        <v>0</v>
      </c>
      <c r="H205" s="47">
        <f t="shared" si="87"/>
        <v>0</v>
      </c>
      <c r="I205" s="70">
        <f t="shared" si="64"/>
        <v>0</v>
      </c>
      <c r="J205" s="70">
        <f t="shared" si="64"/>
        <v>0</v>
      </c>
      <c r="K205" s="70" t="str">
        <f t="shared" si="64"/>
        <v>-</v>
      </c>
      <c r="L205" s="49" t="str">
        <f t="shared" si="85"/>
        <v>CHƯA PHÂN BỔ CHI TIẾT</v>
      </c>
      <c r="M205" s="49" t="s">
        <v>16</v>
      </c>
      <c r="N205" s="71">
        <f>+C205/C13</f>
        <v>3.0837308462841637E-2</v>
      </c>
    </row>
    <row r="206" spans="1:14" s="44" customFormat="1" ht="18" customHeight="1" x14ac:dyDescent="0.45">
      <c r="A206" s="37" t="s">
        <v>10</v>
      </c>
      <c r="B206" s="38" t="s">
        <v>11</v>
      </c>
      <c r="C206" s="39">
        <f>SUM(D206:E206)</f>
        <v>1041</v>
      </c>
      <c r="D206" s="39">
        <v>1041</v>
      </c>
      <c r="E206" s="39"/>
      <c r="F206" s="39">
        <f>SUM(G206:H206)</f>
        <v>0</v>
      </c>
      <c r="G206" s="39"/>
      <c r="H206" s="39"/>
      <c r="I206" s="72">
        <f t="shared" si="64"/>
        <v>0</v>
      </c>
      <c r="J206" s="72">
        <f t="shared" si="64"/>
        <v>0</v>
      </c>
      <c r="K206" s="72" t="str">
        <f t="shared" si="64"/>
        <v>-</v>
      </c>
      <c r="L206" s="41" t="str">
        <f t="shared" si="85"/>
        <v>CHƯA PHÂN BỔ CHI TIẾT</v>
      </c>
      <c r="M206" s="41" t="s">
        <v>16</v>
      </c>
      <c r="N206" s="73"/>
    </row>
    <row r="207" spans="1:14" s="44" customFormat="1" ht="18" customHeight="1" x14ac:dyDescent="0.45">
      <c r="A207" s="37" t="s">
        <v>10</v>
      </c>
      <c r="B207" s="38" t="s">
        <v>12</v>
      </c>
      <c r="C207" s="39">
        <f>SUM(D207:E207)</f>
        <v>0</v>
      </c>
      <c r="D207" s="39"/>
      <c r="E207" s="39"/>
      <c r="F207" s="39">
        <f>SUM(G207:H207)</f>
        <v>0</v>
      </c>
      <c r="G207" s="39"/>
      <c r="H207" s="39"/>
      <c r="I207" s="72" t="str">
        <f t="shared" si="64"/>
        <v>-</v>
      </c>
      <c r="J207" s="72" t="str">
        <f t="shared" si="64"/>
        <v>-</v>
      </c>
      <c r="K207" s="72" t="str">
        <f t="shared" si="64"/>
        <v>-</v>
      </c>
      <c r="L207" s="41" t="str">
        <f t="shared" si="85"/>
        <v>CHƯA PHÂN BỔ CHI TIẾT</v>
      </c>
      <c r="M207" s="41" t="s">
        <v>16</v>
      </c>
      <c r="N207" s="73"/>
    </row>
    <row r="208" spans="1:14" s="51" customFormat="1" ht="18" customHeight="1" x14ac:dyDescent="0.45">
      <c r="A208" s="45">
        <v>3</v>
      </c>
      <c r="B208" s="46" t="s">
        <v>17</v>
      </c>
      <c r="C208" s="47">
        <f t="shared" ref="C208:H208" si="88">SUM(C209:C210)</f>
        <v>18055</v>
      </c>
      <c r="D208" s="47">
        <f t="shared" si="88"/>
        <v>18055</v>
      </c>
      <c r="E208" s="47">
        <f t="shared" si="88"/>
        <v>0</v>
      </c>
      <c r="F208" s="47">
        <f t="shared" si="88"/>
        <v>0</v>
      </c>
      <c r="G208" s="47">
        <f t="shared" si="88"/>
        <v>0</v>
      </c>
      <c r="H208" s="47">
        <f t="shared" si="88"/>
        <v>0</v>
      </c>
      <c r="I208" s="70">
        <f t="shared" si="64"/>
        <v>0</v>
      </c>
      <c r="J208" s="70">
        <f t="shared" si="64"/>
        <v>0</v>
      </c>
      <c r="K208" s="70" t="str">
        <f t="shared" si="64"/>
        <v>-</v>
      </c>
      <c r="L208" s="49" t="str">
        <f t="shared" si="85"/>
        <v>CHƯA PHÂN BỔ CHI TIẾT</v>
      </c>
      <c r="M208" s="49" t="s">
        <v>18</v>
      </c>
      <c r="N208" s="71">
        <f>+C208/C16</f>
        <v>5.7397634791454731E-2</v>
      </c>
    </row>
    <row r="209" spans="1:14" s="44" customFormat="1" ht="18" customHeight="1" x14ac:dyDescent="0.45">
      <c r="A209" s="37" t="s">
        <v>10</v>
      </c>
      <c r="B209" s="38" t="s">
        <v>11</v>
      </c>
      <c r="C209" s="39">
        <f>SUM(D209:E209)</f>
        <v>18055</v>
      </c>
      <c r="D209" s="39">
        <v>18055</v>
      </c>
      <c r="E209" s="39"/>
      <c r="F209" s="39">
        <f>SUM(G209:H209)</f>
        <v>0</v>
      </c>
      <c r="G209" s="39"/>
      <c r="H209" s="39"/>
      <c r="I209" s="72">
        <f t="shared" si="64"/>
        <v>0</v>
      </c>
      <c r="J209" s="72">
        <f t="shared" si="64"/>
        <v>0</v>
      </c>
      <c r="K209" s="72" t="str">
        <f t="shared" si="64"/>
        <v>-</v>
      </c>
      <c r="L209" s="41" t="str">
        <f t="shared" si="85"/>
        <v>CHƯA PHÂN BỔ CHI TIẾT</v>
      </c>
      <c r="M209" s="41" t="s">
        <v>18</v>
      </c>
      <c r="N209" s="73"/>
    </row>
    <row r="210" spans="1:14" s="44" customFormat="1" ht="18" customHeight="1" x14ac:dyDescent="0.45">
      <c r="A210" s="37" t="s">
        <v>10</v>
      </c>
      <c r="B210" s="38" t="s">
        <v>12</v>
      </c>
      <c r="C210" s="39">
        <f>SUM(D210:E210)</f>
        <v>0</v>
      </c>
      <c r="D210" s="39"/>
      <c r="E210" s="39"/>
      <c r="F210" s="39">
        <f>SUM(G210:H210)</f>
        <v>0</v>
      </c>
      <c r="G210" s="39"/>
      <c r="H210" s="39"/>
      <c r="I210" s="72" t="str">
        <f t="shared" si="64"/>
        <v>-</v>
      </c>
      <c r="J210" s="72" t="str">
        <f t="shared" si="64"/>
        <v>-</v>
      </c>
      <c r="K210" s="72" t="str">
        <f t="shared" si="64"/>
        <v>-</v>
      </c>
      <c r="L210" s="41" t="str">
        <f t="shared" si="85"/>
        <v>CHƯA PHÂN BỔ CHI TIẾT</v>
      </c>
      <c r="M210" s="41" t="s">
        <v>18</v>
      </c>
      <c r="N210" s="73"/>
    </row>
  </sheetData>
  <autoFilter ref="A6:M210"/>
  <mergeCells count="10">
    <mergeCell ref="A2:K2"/>
    <mergeCell ref="A3:K3"/>
    <mergeCell ref="A5:A6"/>
    <mergeCell ref="B5:B6"/>
    <mergeCell ref="C5:C6"/>
    <mergeCell ref="D5:E5"/>
    <mergeCell ref="F5:F6"/>
    <mergeCell ref="G5:H5"/>
    <mergeCell ref="I5:I6"/>
    <mergeCell ref="J5:K5"/>
  </mergeCells>
  <pageMargins left="0.91" right="0.18" top="0.54" bottom="0.53" header="0.3" footer="0.3"/>
  <pageSetup paperSize="9" scale="93" orientation="landscape" verticalDpi="0" r:id="rId1"/>
  <headerFooter>
    <oddFooter>&amp;C&amp;P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10"/>
  <sheetViews>
    <sheetView tabSelected="1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RowHeight="13.9" x14ac:dyDescent="0.45"/>
  <cols>
    <col min="1" max="1" width="5.75" style="53" customWidth="1"/>
    <col min="2" max="2" width="37.625" style="54" customWidth="1"/>
    <col min="3" max="3" width="10.375" style="55" customWidth="1"/>
    <col min="4" max="8" width="9" style="55"/>
    <col min="9" max="11" width="9" style="56"/>
    <col min="12" max="12" width="18.75" style="25" bestFit="1" customWidth="1"/>
    <col min="13" max="13" width="14.5" style="26" bestFit="1" customWidth="1"/>
    <col min="14" max="14" width="10" style="57" bestFit="1" customWidth="1"/>
    <col min="15" max="16384" width="9" style="54"/>
  </cols>
  <sheetData>
    <row r="1" spans="1:14" s="2" customFormat="1" ht="15.4" x14ac:dyDescent="0.45">
      <c r="A1" s="1"/>
      <c r="C1" s="3"/>
      <c r="D1" s="3"/>
      <c r="E1" s="3"/>
      <c r="F1" s="3"/>
      <c r="G1" s="3"/>
      <c r="H1" s="3"/>
      <c r="I1" s="4"/>
      <c r="J1" s="4"/>
      <c r="K1" s="4"/>
      <c r="L1" s="1"/>
      <c r="N1" s="5"/>
    </row>
    <row r="2" spans="1:14" s="7" customFormat="1" ht="15" x14ac:dyDescent="0.45">
      <c r="A2" s="88" t="s">
        <v>41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6"/>
      <c r="N2" s="8"/>
    </row>
    <row r="3" spans="1:14" s="2" customFormat="1" ht="15.4" x14ac:dyDescent="0.45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1"/>
      <c r="N3" s="5"/>
    </row>
    <row r="4" spans="1:14" s="2" customFormat="1" ht="21" customHeight="1" x14ac:dyDescent="0.45">
      <c r="A4" s="1"/>
      <c r="C4" s="3"/>
      <c r="D4" s="3"/>
      <c r="E4" s="3"/>
      <c r="F4" s="3"/>
      <c r="G4" s="3"/>
      <c r="H4" s="3"/>
      <c r="I4" s="4"/>
      <c r="J4" s="9" t="s">
        <v>0</v>
      </c>
      <c r="K4" s="4"/>
      <c r="L4" s="1"/>
      <c r="N4" s="5"/>
    </row>
    <row r="5" spans="1:14" s="10" customFormat="1" ht="28.5" customHeight="1" x14ac:dyDescent="0.45">
      <c r="A5" s="90" t="s">
        <v>1</v>
      </c>
      <c r="B5" s="90" t="s">
        <v>2</v>
      </c>
      <c r="C5" s="91" t="s">
        <v>3</v>
      </c>
      <c r="D5" s="92" t="s">
        <v>4</v>
      </c>
      <c r="E5" s="92"/>
      <c r="F5" s="91" t="s">
        <v>5</v>
      </c>
      <c r="G5" s="92" t="s">
        <v>4</v>
      </c>
      <c r="H5" s="92"/>
      <c r="I5" s="93" t="s">
        <v>6</v>
      </c>
      <c r="J5" s="94" t="s">
        <v>4</v>
      </c>
      <c r="K5" s="94"/>
      <c r="N5" s="11"/>
    </row>
    <row r="6" spans="1:14" s="10" customFormat="1" ht="22.5" customHeight="1" x14ac:dyDescent="0.45">
      <c r="A6" s="90"/>
      <c r="B6" s="90"/>
      <c r="C6" s="91"/>
      <c r="D6" s="12" t="s">
        <v>7</v>
      </c>
      <c r="E6" s="12" t="s">
        <v>8</v>
      </c>
      <c r="F6" s="91"/>
      <c r="G6" s="12" t="s">
        <v>7</v>
      </c>
      <c r="H6" s="12" t="s">
        <v>8</v>
      </c>
      <c r="I6" s="93"/>
      <c r="J6" s="13" t="s">
        <v>7</v>
      </c>
      <c r="K6" s="13" t="s">
        <v>8</v>
      </c>
      <c r="N6" s="11"/>
    </row>
    <row r="7" spans="1:14" s="20" customFormat="1" ht="18.75" customHeight="1" x14ac:dyDescent="0.45">
      <c r="A7" s="14"/>
      <c r="B7" s="14" t="s">
        <v>9</v>
      </c>
      <c r="C7" s="15">
        <f>SUM(C8:C9)</f>
        <v>388563</v>
      </c>
      <c r="D7" s="15">
        <f t="shared" ref="D7:H7" si="0">SUM(D8:D9)</f>
        <v>332915</v>
      </c>
      <c r="E7" s="15">
        <f t="shared" si="0"/>
        <v>55648</v>
      </c>
      <c r="F7" s="15">
        <f t="shared" si="0"/>
        <v>63205.734899999996</v>
      </c>
      <c r="G7" s="15">
        <f t="shared" si="0"/>
        <v>57393.734899999996</v>
      </c>
      <c r="H7" s="15">
        <f t="shared" si="0"/>
        <v>5812</v>
      </c>
      <c r="I7" s="16">
        <f t="shared" ref="I7:K7" si="1">F7/C7</f>
        <v>0.16266534616008213</v>
      </c>
      <c r="J7" s="16">
        <f t="shared" si="1"/>
        <v>0.17239756364237116</v>
      </c>
      <c r="K7" s="16">
        <f t="shared" si="1"/>
        <v>0.10444220816561242</v>
      </c>
      <c r="L7" s="17" t="str">
        <f>+B7</f>
        <v>TỔNG CỘNG</v>
      </c>
      <c r="M7" s="18"/>
      <c r="N7" s="19"/>
    </row>
    <row r="8" spans="1:14" s="28" customFormat="1" ht="18.75" customHeight="1" x14ac:dyDescent="0.45">
      <c r="A8" s="21" t="s">
        <v>10</v>
      </c>
      <c r="B8" s="22" t="s">
        <v>11</v>
      </c>
      <c r="C8" s="23">
        <f>SUM(D8:E8)</f>
        <v>245530</v>
      </c>
      <c r="D8" s="23">
        <f>D11+D14+D17</f>
        <v>195530</v>
      </c>
      <c r="E8" s="23">
        <f t="shared" ref="E8:E9" si="2">E11+E14+E17</f>
        <v>50000</v>
      </c>
      <c r="F8" s="23">
        <f t="shared" ref="F8:F9" si="3">SUM(G8:H8)</f>
        <v>62441.925049999998</v>
      </c>
      <c r="G8" s="23">
        <f t="shared" ref="G8:H9" si="4">G11+G14+G17</f>
        <v>56629.925049999998</v>
      </c>
      <c r="H8" s="23">
        <f t="shared" si="4"/>
        <v>5812</v>
      </c>
      <c r="I8" s="24">
        <f>IFERROR(F8/C8,"-")</f>
        <v>0.25431484971286605</v>
      </c>
      <c r="J8" s="24">
        <f t="shared" ref="J8:K23" si="5">IFERROR(G8/D8,"-")</f>
        <v>0.2896226924257147</v>
      </c>
      <c r="K8" s="24">
        <f t="shared" si="5"/>
        <v>0.11624</v>
      </c>
      <c r="L8" s="25" t="str">
        <f>+L7</f>
        <v>TỔNG CỘNG</v>
      </c>
      <c r="M8" s="26"/>
      <c r="N8" s="27"/>
    </row>
    <row r="9" spans="1:14" s="28" customFormat="1" ht="18.75" customHeight="1" x14ac:dyDescent="0.45">
      <c r="A9" s="21" t="s">
        <v>10</v>
      </c>
      <c r="B9" s="22" t="s">
        <v>12</v>
      </c>
      <c r="C9" s="23">
        <f>SUM(D9:E9)</f>
        <v>143033</v>
      </c>
      <c r="D9" s="23">
        <f>D12+D15+D18</f>
        <v>137385</v>
      </c>
      <c r="E9" s="23">
        <f t="shared" si="2"/>
        <v>5648</v>
      </c>
      <c r="F9" s="23">
        <f t="shared" si="3"/>
        <v>763.80984999999998</v>
      </c>
      <c r="G9" s="23">
        <f t="shared" si="4"/>
        <v>763.80984999999998</v>
      </c>
      <c r="H9" s="23">
        <f t="shared" si="4"/>
        <v>0</v>
      </c>
      <c r="I9" s="24">
        <f>IFERROR(F9/C9,"-")</f>
        <v>5.3400952926946927E-3</v>
      </c>
      <c r="J9" s="24">
        <f t="shared" si="5"/>
        <v>5.559630600138297E-3</v>
      </c>
      <c r="K9" s="24">
        <f t="shared" si="5"/>
        <v>0</v>
      </c>
      <c r="L9" s="25" t="str">
        <f t="shared" ref="L9:L18" si="6">+L8</f>
        <v>TỔNG CỘNG</v>
      </c>
      <c r="M9" s="26"/>
      <c r="N9" s="27"/>
    </row>
    <row r="10" spans="1:14" s="35" customFormat="1" ht="27" customHeight="1" x14ac:dyDescent="0.45">
      <c r="A10" s="29">
        <v>1</v>
      </c>
      <c r="B10" s="30" t="s">
        <v>13</v>
      </c>
      <c r="C10" s="31">
        <f>SUM(C11:C12)</f>
        <v>15203</v>
      </c>
      <c r="D10" s="31">
        <f t="shared" ref="D10:H10" si="7">SUM(D11:D12)</f>
        <v>15203</v>
      </c>
      <c r="E10" s="31">
        <f t="shared" si="7"/>
        <v>0</v>
      </c>
      <c r="F10" s="31">
        <f t="shared" si="7"/>
        <v>0</v>
      </c>
      <c r="G10" s="31">
        <f t="shared" si="7"/>
        <v>0</v>
      </c>
      <c r="H10" s="31">
        <f t="shared" si="7"/>
        <v>0</v>
      </c>
      <c r="I10" s="32">
        <f t="shared" ref="I10:K25" si="8">IFERROR(F10/C10,"-")</f>
        <v>0</v>
      </c>
      <c r="J10" s="32">
        <f t="shared" si="5"/>
        <v>0</v>
      </c>
      <c r="K10" s="32" t="str">
        <f t="shared" si="5"/>
        <v>-</v>
      </c>
      <c r="L10" s="33" t="str">
        <f t="shared" si="6"/>
        <v>TỔNG CỘNG</v>
      </c>
      <c r="M10" s="33" t="s">
        <v>14</v>
      </c>
      <c r="N10" s="34"/>
    </row>
    <row r="11" spans="1:14" s="28" customFormat="1" ht="18.75" customHeight="1" x14ac:dyDescent="0.45">
      <c r="A11" s="21" t="s">
        <v>10</v>
      </c>
      <c r="B11" s="22" t="s">
        <v>11</v>
      </c>
      <c r="C11" s="23">
        <f t="shared" ref="C11:C12" si="9">SUM(D11:E11)</f>
        <v>8594</v>
      </c>
      <c r="D11" s="23">
        <f>D23+D35+D203</f>
        <v>8594</v>
      </c>
      <c r="E11" s="23">
        <f>E23+E35+E203</f>
        <v>0</v>
      </c>
      <c r="F11" s="23">
        <f t="shared" ref="F11:F12" si="10">SUM(G11:H11)</f>
        <v>0</v>
      </c>
      <c r="G11" s="23">
        <f t="shared" ref="G11:H12" si="11">G23+G35+G203</f>
        <v>0</v>
      </c>
      <c r="H11" s="23">
        <f t="shared" si="11"/>
        <v>0</v>
      </c>
      <c r="I11" s="24">
        <f t="shared" si="8"/>
        <v>0</v>
      </c>
      <c r="J11" s="24">
        <f t="shared" si="5"/>
        <v>0</v>
      </c>
      <c r="K11" s="24" t="str">
        <f t="shared" si="5"/>
        <v>-</v>
      </c>
      <c r="L11" s="25" t="str">
        <f t="shared" si="6"/>
        <v>TỔNG CỘNG</v>
      </c>
      <c r="M11" s="25" t="s">
        <v>14</v>
      </c>
      <c r="N11" s="27"/>
    </row>
    <row r="12" spans="1:14" s="28" customFormat="1" ht="18.75" customHeight="1" x14ac:dyDescent="0.45">
      <c r="A12" s="21" t="s">
        <v>10</v>
      </c>
      <c r="B12" s="22" t="s">
        <v>12</v>
      </c>
      <c r="C12" s="23">
        <f t="shared" si="9"/>
        <v>6609</v>
      </c>
      <c r="D12" s="23">
        <f>D24+D36+D204</f>
        <v>6609</v>
      </c>
      <c r="E12" s="23">
        <f>E24+E36+E204</f>
        <v>0</v>
      </c>
      <c r="F12" s="23">
        <f t="shared" si="10"/>
        <v>0</v>
      </c>
      <c r="G12" s="23">
        <f t="shared" si="11"/>
        <v>0</v>
      </c>
      <c r="H12" s="23">
        <f t="shared" si="11"/>
        <v>0</v>
      </c>
      <c r="I12" s="24">
        <f t="shared" si="8"/>
        <v>0</v>
      </c>
      <c r="J12" s="24">
        <f t="shared" si="5"/>
        <v>0</v>
      </c>
      <c r="K12" s="24" t="str">
        <f t="shared" si="5"/>
        <v>-</v>
      </c>
      <c r="L12" s="25" t="str">
        <f t="shared" si="6"/>
        <v>TỔNG CỘNG</v>
      </c>
      <c r="M12" s="25" t="s">
        <v>14</v>
      </c>
      <c r="N12" s="27"/>
    </row>
    <row r="13" spans="1:14" s="35" customFormat="1" ht="18.75" customHeight="1" x14ac:dyDescent="0.45">
      <c r="A13" s="29">
        <v>2</v>
      </c>
      <c r="B13" s="30" t="s">
        <v>15</v>
      </c>
      <c r="C13" s="31">
        <f>SUM(C14:C15)</f>
        <v>84407</v>
      </c>
      <c r="D13" s="31">
        <f t="shared" ref="D13:H13" si="12">SUM(D14:D15)</f>
        <v>78759</v>
      </c>
      <c r="E13" s="31">
        <f t="shared" si="12"/>
        <v>5648</v>
      </c>
      <c r="F13" s="31">
        <f t="shared" si="12"/>
        <v>0</v>
      </c>
      <c r="G13" s="31">
        <f t="shared" si="12"/>
        <v>0</v>
      </c>
      <c r="H13" s="31">
        <f t="shared" si="12"/>
        <v>0</v>
      </c>
      <c r="I13" s="32">
        <f t="shared" si="8"/>
        <v>0</v>
      </c>
      <c r="J13" s="32">
        <f t="shared" si="5"/>
        <v>0</v>
      </c>
      <c r="K13" s="32">
        <f t="shared" si="5"/>
        <v>0</v>
      </c>
      <c r="L13" s="33" t="str">
        <f t="shared" si="6"/>
        <v>TỔNG CỘNG</v>
      </c>
      <c r="M13" s="33" t="s">
        <v>16</v>
      </c>
      <c r="N13" s="34"/>
    </row>
    <row r="14" spans="1:14" s="28" customFormat="1" ht="18.75" customHeight="1" x14ac:dyDescent="0.45">
      <c r="A14" s="21" t="s">
        <v>10</v>
      </c>
      <c r="B14" s="22" t="s">
        <v>11</v>
      </c>
      <c r="C14" s="23">
        <f t="shared" ref="C14:C15" si="13">SUM(D14:E14)</f>
        <v>3656</v>
      </c>
      <c r="D14" s="23">
        <f>D26+D38+D206</f>
        <v>3656</v>
      </c>
      <c r="E14" s="23">
        <f>E26+E38+E206</f>
        <v>0</v>
      </c>
      <c r="F14" s="23">
        <f t="shared" ref="F14:F15" si="14">SUM(G14:H14)</f>
        <v>0</v>
      </c>
      <c r="G14" s="23">
        <f t="shared" ref="G14:H15" si="15">G26+G38+G206</f>
        <v>0</v>
      </c>
      <c r="H14" s="23">
        <f t="shared" si="15"/>
        <v>0</v>
      </c>
      <c r="I14" s="24">
        <f t="shared" si="8"/>
        <v>0</v>
      </c>
      <c r="J14" s="24">
        <f t="shared" si="5"/>
        <v>0</v>
      </c>
      <c r="K14" s="24" t="str">
        <f t="shared" si="5"/>
        <v>-</v>
      </c>
      <c r="L14" s="25" t="str">
        <f t="shared" si="6"/>
        <v>TỔNG CỘNG</v>
      </c>
      <c r="M14" s="25" t="s">
        <v>16</v>
      </c>
      <c r="N14" s="27"/>
    </row>
    <row r="15" spans="1:14" s="28" customFormat="1" ht="18.75" customHeight="1" x14ac:dyDescent="0.45">
      <c r="A15" s="21" t="s">
        <v>10</v>
      </c>
      <c r="B15" s="22" t="s">
        <v>12</v>
      </c>
      <c r="C15" s="23">
        <f t="shared" si="13"/>
        <v>80751</v>
      </c>
      <c r="D15" s="23">
        <f>D27+D39+D207</f>
        <v>75103</v>
      </c>
      <c r="E15" s="23">
        <f>E27+E39+E207</f>
        <v>5648</v>
      </c>
      <c r="F15" s="23">
        <f t="shared" si="14"/>
        <v>0</v>
      </c>
      <c r="G15" s="23">
        <f t="shared" si="15"/>
        <v>0</v>
      </c>
      <c r="H15" s="23">
        <f t="shared" si="15"/>
        <v>0</v>
      </c>
      <c r="I15" s="24">
        <f t="shared" si="8"/>
        <v>0</v>
      </c>
      <c r="J15" s="24">
        <f t="shared" si="5"/>
        <v>0</v>
      </c>
      <c r="K15" s="24">
        <f t="shared" si="5"/>
        <v>0</v>
      </c>
      <c r="L15" s="25" t="str">
        <f t="shared" si="6"/>
        <v>TỔNG CỘNG</v>
      </c>
      <c r="M15" s="25" t="s">
        <v>16</v>
      </c>
      <c r="N15" s="27"/>
    </row>
    <row r="16" spans="1:14" s="35" customFormat="1" ht="18.75" customHeight="1" x14ac:dyDescent="0.45">
      <c r="A16" s="29">
        <v>3</v>
      </c>
      <c r="B16" s="30" t="s">
        <v>17</v>
      </c>
      <c r="C16" s="31">
        <f>SUM(C17:C18)</f>
        <v>288953</v>
      </c>
      <c r="D16" s="31">
        <f t="shared" ref="D16:H16" si="16">SUM(D17:D18)</f>
        <v>238953</v>
      </c>
      <c r="E16" s="31">
        <f t="shared" si="16"/>
        <v>50000</v>
      </c>
      <c r="F16" s="31">
        <f t="shared" si="16"/>
        <v>63205.734899999996</v>
      </c>
      <c r="G16" s="31">
        <f t="shared" si="16"/>
        <v>57393.734899999996</v>
      </c>
      <c r="H16" s="31">
        <f t="shared" si="16"/>
        <v>5812</v>
      </c>
      <c r="I16" s="32">
        <f t="shared" si="8"/>
        <v>0.21874053877274158</v>
      </c>
      <c r="J16" s="32">
        <f t="shared" si="5"/>
        <v>0.24018838390813255</v>
      </c>
      <c r="K16" s="32">
        <f t="shared" si="5"/>
        <v>0.11624</v>
      </c>
      <c r="L16" s="33" t="str">
        <f t="shared" si="6"/>
        <v>TỔNG CỘNG</v>
      </c>
      <c r="M16" s="33" t="s">
        <v>18</v>
      </c>
      <c r="N16" s="34"/>
    </row>
    <row r="17" spans="1:14" s="28" customFormat="1" ht="18.75" customHeight="1" x14ac:dyDescent="0.45">
      <c r="A17" s="21" t="s">
        <v>10</v>
      </c>
      <c r="B17" s="22" t="s">
        <v>11</v>
      </c>
      <c r="C17" s="23">
        <f t="shared" ref="C17:C18" si="17">SUM(D17:E17)</f>
        <v>233280</v>
      </c>
      <c r="D17" s="36">
        <f>D29+D41+D209-3</f>
        <v>183280</v>
      </c>
      <c r="E17" s="23">
        <f>E29+E41+E209</f>
        <v>50000</v>
      </c>
      <c r="F17" s="23">
        <f t="shared" ref="F17:F18" si="18">SUM(G17:H17)</f>
        <v>62441.925049999998</v>
      </c>
      <c r="G17" s="23">
        <f>G29+G41+G209</f>
        <v>56629.925049999998</v>
      </c>
      <c r="H17" s="23">
        <f>H29+H41+H209</f>
        <v>5812</v>
      </c>
      <c r="I17" s="24">
        <f t="shared" si="8"/>
        <v>0.26766943179869684</v>
      </c>
      <c r="J17" s="24">
        <f t="shared" si="5"/>
        <v>0.30898038547577478</v>
      </c>
      <c r="K17" s="24">
        <f t="shared" si="5"/>
        <v>0.11624</v>
      </c>
      <c r="L17" s="25" t="str">
        <f t="shared" si="6"/>
        <v>TỔNG CỘNG</v>
      </c>
      <c r="M17" s="25" t="s">
        <v>18</v>
      </c>
      <c r="N17" s="27"/>
    </row>
    <row r="18" spans="1:14" s="28" customFormat="1" ht="18.75" customHeight="1" x14ac:dyDescent="0.45">
      <c r="A18" s="21" t="s">
        <v>10</v>
      </c>
      <c r="B18" s="22" t="s">
        <v>12</v>
      </c>
      <c r="C18" s="23">
        <f t="shared" si="17"/>
        <v>55673</v>
      </c>
      <c r="D18" s="23">
        <f>D30+D42+D210</f>
        <v>55673</v>
      </c>
      <c r="E18" s="23">
        <f>E30+E42+E210</f>
        <v>0</v>
      </c>
      <c r="F18" s="23">
        <f t="shared" si="18"/>
        <v>763.80984999999998</v>
      </c>
      <c r="G18" s="23">
        <f>G30+G42+G210</f>
        <v>763.80984999999998</v>
      </c>
      <c r="H18" s="23">
        <f>H30+H42+H210</f>
        <v>0</v>
      </c>
      <c r="I18" s="24">
        <f t="shared" si="8"/>
        <v>1.3719574120309665E-2</v>
      </c>
      <c r="J18" s="24">
        <f t="shared" si="5"/>
        <v>1.3719574120309665E-2</v>
      </c>
      <c r="K18" s="24" t="str">
        <f t="shared" si="5"/>
        <v>-</v>
      </c>
      <c r="L18" s="25" t="str">
        <f t="shared" si="6"/>
        <v>TỔNG CỘNG</v>
      </c>
      <c r="M18" s="25" t="s">
        <v>18</v>
      </c>
      <c r="N18" s="27"/>
    </row>
    <row r="19" spans="1:14" s="20" customFormat="1" ht="18.75" customHeight="1" x14ac:dyDescent="0.45">
      <c r="A19" s="14" t="s">
        <v>19</v>
      </c>
      <c r="B19" s="14" t="s">
        <v>20</v>
      </c>
      <c r="C19" s="15">
        <f>SUM(C20:C21)</f>
        <v>21184</v>
      </c>
      <c r="D19" s="15">
        <f t="shared" ref="D19:H19" si="19">SUM(D20:D21)</f>
        <v>19882</v>
      </c>
      <c r="E19" s="15">
        <f t="shared" si="19"/>
        <v>1302</v>
      </c>
      <c r="F19" s="15">
        <f t="shared" si="19"/>
        <v>564.65985000000001</v>
      </c>
      <c r="G19" s="15">
        <f t="shared" si="19"/>
        <v>564.65985000000001</v>
      </c>
      <c r="H19" s="15">
        <f t="shared" si="19"/>
        <v>0</v>
      </c>
      <c r="I19" s="16">
        <f t="shared" si="8"/>
        <v>2.6655015577794563E-2</v>
      </c>
      <c r="J19" s="16">
        <f t="shared" si="5"/>
        <v>2.840055577909667E-2</v>
      </c>
      <c r="K19" s="16">
        <f t="shared" si="5"/>
        <v>0</v>
      </c>
      <c r="L19" s="17" t="str">
        <f>+B19</f>
        <v>CÁC ĐƠN VỊ CẤP TỈNH</v>
      </c>
      <c r="M19" s="18"/>
      <c r="N19" s="19"/>
    </row>
    <row r="20" spans="1:14" s="28" customFormat="1" ht="18.75" customHeight="1" x14ac:dyDescent="0.45">
      <c r="A20" s="21" t="s">
        <v>10</v>
      </c>
      <c r="B20" s="22" t="s">
        <v>11</v>
      </c>
      <c r="C20" s="23">
        <f>SUM(D20:E20)</f>
        <v>0</v>
      </c>
      <c r="D20" s="23">
        <f>D23+D26+D29</f>
        <v>0</v>
      </c>
      <c r="E20" s="23">
        <f t="shared" ref="E20:E21" si="20">E23+E26+E29</f>
        <v>0</v>
      </c>
      <c r="F20" s="23">
        <f t="shared" ref="F20:F21" si="21">SUM(G20:H20)</f>
        <v>0</v>
      </c>
      <c r="G20" s="23">
        <f t="shared" ref="G20:H21" si="22">G23+G26+G29</f>
        <v>0</v>
      </c>
      <c r="H20" s="23">
        <f t="shared" si="22"/>
        <v>0</v>
      </c>
      <c r="I20" s="24" t="str">
        <f t="shared" si="8"/>
        <v>-</v>
      </c>
      <c r="J20" s="24" t="str">
        <f t="shared" si="5"/>
        <v>-</v>
      </c>
      <c r="K20" s="24" t="str">
        <f t="shared" si="5"/>
        <v>-</v>
      </c>
      <c r="L20" s="25" t="str">
        <f>+L19</f>
        <v>CÁC ĐƠN VỊ CẤP TỈNH</v>
      </c>
      <c r="M20" s="26"/>
      <c r="N20" s="27"/>
    </row>
    <row r="21" spans="1:14" s="28" customFormat="1" ht="18.75" customHeight="1" x14ac:dyDescent="0.45">
      <c r="A21" s="21" t="s">
        <v>10</v>
      </c>
      <c r="B21" s="22" t="s">
        <v>12</v>
      </c>
      <c r="C21" s="23">
        <f>SUM(D21:E21)</f>
        <v>21184</v>
      </c>
      <c r="D21" s="23">
        <f>D24+D27+D30</f>
        <v>19882</v>
      </c>
      <c r="E21" s="23">
        <f t="shared" si="20"/>
        <v>1302</v>
      </c>
      <c r="F21" s="23">
        <f t="shared" si="21"/>
        <v>564.65985000000001</v>
      </c>
      <c r="G21" s="23">
        <f t="shared" si="22"/>
        <v>564.65985000000001</v>
      </c>
      <c r="H21" s="23">
        <f t="shared" si="22"/>
        <v>0</v>
      </c>
      <c r="I21" s="24">
        <f t="shared" si="8"/>
        <v>2.6655015577794563E-2</v>
      </c>
      <c r="J21" s="24">
        <f t="shared" si="5"/>
        <v>2.840055577909667E-2</v>
      </c>
      <c r="K21" s="24">
        <f t="shared" si="5"/>
        <v>0</v>
      </c>
      <c r="L21" s="25" t="str">
        <f t="shared" ref="L21:L30" si="23">+L20</f>
        <v>CÁC ĐƠN VỊ CẤP TỈNH</v>
      </c>
      <c r="M21" s="26"/>
      <c r="N21" s="27"/>
    </row>
    <row r="22" spans="1:14" s="35" customFormat="1" ht="27" customHeight="1" x14ac:dyDescent="0.45">
      <c r="A22" s="29">
        <v>1</v>
      </c>
      <c r="B22" s="30" t="s">
        <v>13</v>
      </c>
      <c r="C22" s="31">
        <f>SUM(C23:C24)</f>
        <v>751</v>
      </c>
      <c r="D22" s="31">
        <f t="shared" ref="D22:H22" si="24">SUM(D23:D24)</f>
        <v>751</v>
      </c>
      <c r="E22" s="31">
        <f t="shared" si="24"/>
        <v>0</v>
      </c>
      <c r="F22" s="31">
        <f t="shared" si="24"/>
        <v>0</v>
      </c>
      <c r="G22" s="31">
        <f t="shared" si="24"/>
        <v>0</v>
      </c>
      <c r="H22" s="31">
        <f t="shared" si="24"/>
        <v>0</v>
      </c>
      <c r="I22" s="32">
        <f t="shared" si="8"/>
        <v>0</v>
      </c>
      <c r="J22" s="32">
        <f t="shared" si="5"/>
        <v>0</v>
      </c>
      <c r="K22" s="32" t="str">
        <f t="shared" si="5"/>
        <v>-</v>
      </c>
      <c r="L22" s="33" t="str">
        <f t="shared" si="23"/>
        <v>CÁC ĐƠN VỊ CẤP TỈNH</v>
      </c>
      <c r="M22" s="33" t="s">
        <v>14</v>
      </c>
      <c r="N22" s="34"/>
    </row>
    <row r="23" spans="1:14" s="28" customFormat="1" ht="18.75" customHeight="1" x14ac:dyDescent="0.45">
      <c r="A23" s="21" t="s">
        <v>10</v>
      </c>
      <c r="B23" s="22" t="s">
        <v>11</v>
      </c>
      <c r="C23" s="23">
        <f t="shared" ref="C23:C24" si="25">SUM(D23:E23)</f>
        <v>0</v>
      </c>
      <c r="D23" s="23">
        <v>0</v>
      </c>
      <c r="E23" s="23">
        <v>0</v>
      </c>
      <c r="F23" s="23">
        <f t="shared" ref="F23:F24" si="26">SUM(G23:H23)</f>
        <v>0</v>
      </c>
      <c r="G23" s="23">
        <v>0</v>
      </c>
      <c r="H23" s="23">
        <v>0</v>
      </c>
      <c r="I23" s="24" t="str">
        <f t="shared" si="8"/>
        <v>-</v>
      </c>
      <c r="J23" s="24" t="str">
        <f t="shared" si="5"/>
        <v>-</v>
      </c>
      <c r="K23" s="24" t="str">
        <f t="shared" si="5"/>
        <v>-</v>
      </c>
      <c r="L23" s="25" t="str">
        <f t="shared" si="23"/>
        <v>CÁC ĐƠN VỊ CẤP TỈNH</v>
      </c>
      <c r="M23" s="25" t="s">
        <v>14</v>
      </c>
      <c r="N23" s="27"/>
    </row>
    <row r="24" spans="1:14" s="28" customFormat="1" ht="18.75" customHeight="1" x14ac:dyDescent="0.45">
      <c r="A24" s="21" t="s">
        <v>10</v>
      </c>
      <c r="B24" s="22" t="s">
        <v>12</v>
      </c>
      <c r="C24" s="23">
        <f t="shared" si="25"/>
        <v>751</v>
      </c>
      <c r="D24" s="23">
        <v>751</v>
      </c>
      <c r="E24" s="23">
        <v>0</v>
      </c>
      <c r="F24" s="23">
        <f t="shared" si="26"/>
        <v>0</v>
      </c>
      <c r="G24" s="23">
        <v>0</v>
      </c>
      <c r="H24" s="23">
        <v>0</v>
      </c>
      <c r="I24" s="24">
        <f t="shared" si="8"/>
        <v>0</v>
      </c>
      <c r="J24" s="24">
        <f t="shared" si="8"/>
        <v>0</v>
      </c>
      <c r="K24" s="24" t="str">
        <f t="shared" si="8"/>
        <v>-</v>
      </c>
      <c r="L24" s="25" t="str">
        <f t="shared" si="23"/>
        <v>CÁC ĐƠN VỊ CẤP TỈNH</v>
      </c>
      <c r="M24" s="25" t="s">
        <v>14</v>
      </c>
      <c r="N24" s="27"/>
    </row>
    <row r="25" spans="1:14" s="35" customFormat="1" ht="18.75" customHeight="1" x14ac:dyDescent="0.45">
      <c r="A25" s="29">
        <v>2</v>
      </c>
      <c r="B25" s="30" t="s">
        <v>15</v>
      </c>
      <c r="C25" s="31">
        <f>SUM(C26:C27)</f>
        <v>14318</v>
      </c>
      <c r="D25" s="31">
        <f t="shared" ref="D25:H25" si="27">SUM(D26:D27)</f>
        <v>13016</v>
      </c>
      <c r="E25" s="31">
        <f t="shared" si="27"/>
        <v>1302</v>
      </c>
      <c r="F25" s="31">
        <f t="shared" si="27"/>
        <v>0</v>
      </c>
      <c r="G25" s="31">
        <f t="shared" si="27"/>
        <v>0</v>
      </c>
      <c r="H25" s="31">
        <f t="shared" si="27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3" t="str">
        <f t="shared" si="23"/>
        <v>CÁC ĐƠN VỊ CẤP TỈNH</v>
      </c>
      <c r="M25" s="33" t="s">
        <v>16</v>
      </c>
      <c r="N25" s="34"/>
    </row>
    <row r="26" spans="1:14" s="28" customFormat="1" ht="18.75" customHeight="1" x14ac:dyDescent="0.45">
      <c r="A26" s="21" t="s">
        <v>10</v>
      </c>
      <c r="B26" s="22" t="s">
        <v>11</v>
      </c>
      <c r="C26" s="23">
        <f t="shared" ref="C26:C27" si="28">SUM(D26:E26)</f>
        <v>0</v>
      </c>
      <c r="D26" s="23">
        <v>0</v>
      </c>
      <c r="E26" s="23">
        <v>0</v>
      </c>
      <c r="F26" s="23">
        <f t="shared" ref="F26:F27" si="29">SUM(G26:H26)</f>
        <v>0</v>
      </c>
      <c r="G26" s="23">
        <v>0</v>
      </c>
      <c r="H26" s="23">
        <v>0</v>
      </c>
      <c r="I26" s="24" t="str">
        <f t="shared" ref="I26:K89" si="30">IFERROR(F26/C26,"-")</f>
        <v>-</v>
      </c>
      <c r="J26" s="24" t="str">
        <f t="shared" si="30"/>
        <v>-</v>
      </c>
      <c r="K26" s="24" t="str">
        <f t="shared" si="30"/>
        <v>-</v>
      </c>
      <c r="L26" s="25" t="str">
        <f t="shared" si="23"/>
        <v>CÁC ĐƠN VỊ CẤP TỈNH</v>
      </c>
      <c r="M26" s="25" t="s">
        <v>16</v>
      </c>
      <c r="N26" s="27"/>
    </row>
    <row r="27" spans="1:14" s="28" customFormat="1" ht="18.75" customHeight="1" x14ac:dyDescent="0.45">
      <c r="A27" s="21" t="s">
        <v>10</v>
      </c>
      <c r="B27" s="22" t="s">
        <v>12</v>
      </c>
      <c r="C27" s="23">
        <f t="shared" si="28"/>
        <v>14318</v>
      </c>
      <c r="D27" s="23">
        <v>13016</v>
      </c>
      <c r="E27" s="23">
        <v>1302</v>
      </c>
      <c r="F27" s="23">
        <f t="shared" si="29"/>
        <v>0</v>
      </c>
      <c r="G27" s="23">
        <v>0</v>
      </c>
      <c r="H27" s="23">
        <v>0</v>
      </c>
      <c r="I27" s="24">
        <f t="shared" si="30"/>
        <v>0</v>
      </c>
      <c r="J27" s="24">
        <f t="shared" si="30"/>
        <v>0</v>
      </c>
      <c r="K27" s="24">
        <f t="shared" si="30"/>
        <v>0</v>
      </c>
      <c r="L27" s="25" t="str">
        <f t="shared" si="23"/>
        <v>CÁC ĐƠN VỊ CẤP TỈNH</v>
      </c>
      <c r="M27" s="25" t="s">
        <v>16</v>
      </c>
      <c r="N27" s="27"/>
    </row>
    <row r="28" spans="1:14" s="35" customFormat="1" ht="18.75" customHeight="1" x14ac:dyDescent="0.45">
      <c r="A28" s="29">
        <v>3</v>
      </c>
      <c r="B28" s="30" t="s">
        <v>17</v>
      </c>
      <c r="C28" s="31">
        <f>SUM(C29:C30)</f>
        <v>6115</v>
      </c>
      <c r="D28" s="31">
        <f t="shared" ref="D28:H28" si="31">SUM(D29:D30)</f>
        <v>6115</v>
      </c>
      <c r="E28" s="31">
        <f t="shared" si="31"/>
        <v>0</v>
      </c>
      <c r="F28" s="31">
        <f t="shared" si="31"/>
        <v>564.65985000000001</v>
      </c>
      <c r="G28" s="31">
        <f t="shared" si="31"/>
        <v>564.65985000000001</v>
      </c>
      <c r="H28" s="31">
        <f t="shared" si="31"/>
        <v>0</v>
      </c>
      <c r="I28" s="32">
        <f t="shared" si="30"/>
        <v>9.2340122649223227E-2</v>
      </c>
      <c r="J28" s="32">
        <f t="shared" si="30"/>
        <v>9.2340122649223227E-2</v>
      </c>
      <c r="K28" s="32" t="str">
        <f t="shared" si="30"/>
        <v>-</v>
      </c>
      <c r="L28" s="33" t="str">
        <f t="shared" si="23"/>
        <v>CÁC ĐƠN VỊ CẤP TỈNH</v>
      </c>
      <c r="M28" s="33" t="s">
        <v>18</v>
      </c>
      <c r="N28" s="34"/>
    </row>
    <row r="29" spans="1:14" s="28" customFormat="1" ht="18.75" customHeight="1" x14ac:dyDescent="0.45">
      <c r="A29" s="21" t="s">
        <v>10</v>
      </c>
      <c r="B29" s="22" t="s">
        <v>11</v>
      </c>
      <c r="C29" s="23">
        <f t="shared" ref="C29:C30" si="32">SUM(D29:E29)</f>
        <v>0</v>
      </c>
      <c r="D29" s="23">
        <v>0</v>
      </c>
      <c r="E29" s="23">
        <v>0</v>
      </c>
      <c r="F29" s="23">
        <f t="shared" ref="F29:F30" si="33">SUM(G29:H29)</f>
        <v>0</v>
      </c>
      <c r="G29" s="23"/>
      <c r="H29" s="23"/>
      <c r="I29" s="24" t="str">
        <f t="shared" si="30"/>
        <v>-</v>
      </c>
      <c r="J29" s="24" t="str">
        <f t="shared" si="30"/>
        <v>-</v>
      </c>
      <c r="K29" s="24" t="str">
        <f t="shared" si="30"/>
        <v>-</v>
      </c>
      <c r="L29" s="25" t="str">
        <f t="shared" si="23"/>
        <v>CÁC ĐƠN VỊ CẤP TỈNH</v>
      </c>
      <c r="M29" s="25" t="s">
        <v>18</v>
      </c>
      <c r="N29" s="27"/>
    </row>
    <row r="30" spans="1:14" s="28" customFormat="1" ht="18.75" customHeight="1" x14ac:dyDescent="0.45">
      <c r="A30" s="21" t="s">
        <v>10</v>
      </c>
      <c r="B30" s="22" t="s">
        <v>12</v>
      </c>
      <c r="C30" s="23">
        <f t="shared" si="32"/>
        <v>6115</v>
      </c>
      <c r="D30" s="23">
        <v>6115</v>
      </c>
      <c r="E30" s="23">
        <v>0</v>
      </c>
      <c r="F30" s="23">
        <f t="shared" si="33"/>
        <v>564.65985000000001</v>
      </c>
      <c r="G30" s="23">
        <v>564.65985000000001</v>
      </c>
      <c r="H30" s="23">
        <v>0</v>
      </c>
      <c r="I30" s="24">
        <f t="shared" si="30"/>
        <v>9.2340122649223227E-2</v>
      </c>
      <c r="J30" s="24">
        <f t="shared" si="30"/>
        <v>9.2340122649223227E-2</v>
      </c>
      <c r="K30" s="24" t="str">
        <f t="shared" si="30"/>
        <v>-</v>
      </c>
      <c r="L30" s="25" t="str">
        <f t="shared" si="23"/>
        <v>CÁC ĐƠN VỊ CẤP TỈNH</v>
      </c>
      <c r="M30" s="25" t="s">
        <v>18</v>
      </c>
      <c r="N30" s="27"/>
    </row>
    <row r="31" spans="1:14" s="20" customFormat="1" ht="18.75" customHeight="1" x14ac:dyDescent="0.45">
      <c r="A31" s="14" t="s">
        <v>21</v>
      </c>
      <c r="B31" s="14" t="s">
        <v>22</v>
      </c>
      <c r="C31" s="15">
        <f>SUM(C32:C33)</f>
        <v>276429</v>
      </c>
      <c r="D31" s="15">
        <f t="shared" ref="D31:H31" si="34">SUM(D32:D33)</f>
        <v>222083</v>
      </c>
      <c r="E31" s="15">
        <f t="shared" si="34"/>
        <v>54346</v>
      </c>
      <c r="F31" s="15">
        <f t="shared" si="34"/>
        <v>62641.075049999999</v>
      </c>
      <c r="G31" s="15">
        <f t="shared" si="34"/>
        <v>56829.075049999999</v>
      </c>
      <c r="H31" s="15">
        <f t="shared" si="34"/>
        <v>5812</v>
      </c>
      <c r="I31" s="16">
        <f t="shared" si="30"/>
        <v>0.22660818890203271</v>
      </c>
      <c r="J31" s="16">
        <f t="shared" si="30"/>
        <v>0.25589115353268821</v>
      </c>
      <c r="K31" s="16">
        <f t="shared" si="30"/>
        <v>0.10694439333161594</v>
      </c>
      <c r="L31" s="17" t="str">
        <f>+B31</f>
        <v>ĐƠN VỊ CẤP HUYỆN</v>
      </c>
      <c r="M31" s="18"/>
      <c r="N31" s="19"/>
    </row>
    <row r="32" spans="1:14" s="44" customFormat="1" ht="18.75" customHeight="1" x14ac:dyDescent="0.45">
      <c r="A32" s="37" t="s">
        <v>10</v>
      </c>
      <c r="B32" s="38" t="s">
        <v>11</v>
      </c>
      <c r="C32" s="39">
        <f>SUM(D32:E32)</f>
        <v>191787</v>
      </c>
      <c r="D32" s="39">
        <f>D35+D38+D41</f>
        <v>141787</v>
      </c>
      <c r="E32" s="39">
        <f t="shared" ref="E32:E33" si="35">E35+E38+E41</f>
        <v>50000</v>
      </c>
      <c r="F32" s="39">
        <f t="shared" ref="F32:F33" si="36">SUM(G32:H32)</f>
        <v>62441.925049999998</v>
      </c>
      <c r="G32" s="39">
        <f t="shared" ref="G32:H33" si="37">G35+G38+G41</f>
        <v>56629.925049999998</v>
      </c>
      <c r="H32" s="39">
        <f t="shared" si="37"/>
        <v>5812</v>
      </c>
      <c r="I32" s="40">
        <f t="shared" si="30"/>
        <v>0.32557954944808565</v>
      </c>
      <c r="J32" s="40">
        <f t="shared" si="30"/>
        <v>0.39940139117126394</v>
      </c>
      <c r="K32" s="40">
        <f t="shared" si="30"/>
        <v>0.11624</v>
      </c>
      <c r="L32" s="41" t="str">
        <f>+L31</f>
        <v>ĐƠN VỊ CẤP HUYỆN</v>
      </c>
      <c r="M32" s="42"/>
      <c r="N32" s="43"/>
    </row>
    <row r="33" spans="1:14" s="44" customFormat="1" ht="18.75" customHeight="1" x14ac:dyDescent="0.45">
      <c r="A33" s="37" t="s">
        <v>10</v>
      </c>
      <c r="B33" s="38" t="s">
        <v>12</v>
      </c>
      <c r="C33" s="39">
        <f>SUM(D33:E33)</f>
        <v>84642</v>
      </c>
      <c r="D33" s="39">
        <f>D36+D39+D42</f>
        <v>80296</v>
      </c>
      <c r="E33" s="39">
        <f t="shared" si="35"/>
        <v>4346</v>
      </c>
      <c r="F33" s="39">
        <f t="shared" si="36"/>
        <v>199.15</v>
      </c>
      <c r="G33" s="39">
        <f t="shared" si="37"/>
        <v>199.15</v>
      </c>
      <c r="H33" s="39">
        <f t="shared" si="37"/>
        <v>0</v>
      </c>
      <c r="I33" s="40">
        <f t="shared" si="30"/>
        <v>2.3528508305569341E-3</v>
      </c>
      <c r="J33" s="40">
        <f t="shared" si="30"/>
        <v>2.4801982664142672E-3</v>
      </c>
      <c r="K33" s="40">
        <f t="shared" si="30"/>
        <v>0</v>
      </c>
      <c r="L33" s="41" t="str">
        <f t="shared" ref="L33:L42" si="38">+L32</f>
        <v>ĐƠN VỊ CẤP HUYỆN</v>
      </c>
      <c r="M33" s="42"/>
      <c r="N33" s="43"/>
    </row>
    <row r="34" spans="1:14" s="51" customFormat="1" ht="27" customHeight="1" x14ac:dyDescent="0.45">
      <c r="A34" s="45">
        <v>1</v>
      </c>
      <c r="B34" s="46" t="s">
        <v>13</v>
      </c>
      <c r="C34" s="47">
        <f>SUM(C35:C36)</f>
        <v>9965</v>
      </c>
      <c r="D34" s="47">
        <f t="shared" ref="D34:H34" si="39">SUM(D35:D36)</f>
        <v>9965</v>
      </c>
      <c r="E34" s="47">
        <f t="shared" si="39"/>
        <v>0</v>
      </c>
      <c r="F34" s="47">
        <f t="shared" si="39"/>
        <v>0</v>
      </c>
      <c r="G34" s="47">
        <f t="shared" si="39"/>
        <v>0</v>
      </c>
      <c r="H34" s="47">
        <f t="shared" si="39"/>
        <v>0</v>
      </c>
      <c r="I34" s="48">
        <f t="shared" si="30"/>
        <v>0</v>
      </c>
      <c r="J34" s="48">
        <f t="shared" si="30"/>
        <v>0</v>
      </c>
      <c r="K34" s="48" t="str">
        <f t="shared" si="30"/>
        <v>-</v>
      </c>
      <c r="L34" s="49" t="str">
        <f t="shared" si="38"/>
        <v>ĐƠN VỊ CẤP HUYỆN</v>
      </c>
      <c r="M34" s="49" t="s">
        <v>14</v>
      </c>
      <c r="N34" s="50"/>
    </row>
    <row r="35" spans="1:14" s="44" customFormat="1" ht="18.75" customHeight="1" x14ac:dyDescent="0.45">
      <c r="A35" s="37" t="s">
        <v>10</v>
      </c>
      <c r="B35" s="38" t="s">
        <v>11</v>
      </c>
      <c r="C35" s="39">
        <f t="shared" ref="C35:C36" si="40">SUM(D35:E35)</f>
        <v>8594</v>
      </c>
      <c r="D35" s="39">
        <f t="shared" ref="D35:E35" si="41">D47+D59+D71+D83+D95+D107+D119+D131+D143+D155+D167+D179+D191</f>
        <v>8594</v>
      </c>
      <c r="E35" s="39">
        <f t="shared" si="41"/>
        <v>0</v>
      </c>
      <c r="F35" s="39">
        <f t="shared" ref="F35:F36" si="42">SUM(G35:H35)</f>
        <v>0</v>
      </c>
      <c r="G35" s="39">
        <f t="shared" ref="G35:H36" si="43">G47+G59+G71+G83+G95+G107+G119+G131+G143+G155+G167+G179+G191</f>
        <v>0</v>
      </c>
      <c r="H35" s="39">
        <f t="shared" si="43"/>
        <v>0</v>
      </c>
      <c r="I35" s="40">
        <f t="shared" si="30"/>
        <v>0</v>
      </c>
      <c r="J35" s="40">
        <f t="shared" si="30"/>
        <v>0</v>
      </c>
      <c r="K35" s="40" t="str">
        <f t="shared" si="30"/>
        <v>-</v>
      </c>
      <c r="L35" s="41" t="str">
        <f t="shared" si="38"/>
        <v>ĐƠN VỊ CẤP HUYỆN</v>
      </c>
      <c r="M35" s="41" t="s">
        <v>14</v>
      </c>
      <c r="N35" s="43"/>
    </row>
    <row r="36" spans="1:14" s="44" customFormat="1" ht="18.75" customHeight="1" x14ac:dyDescent="0.45">
      <c r="A36" s="37" t="s">
        <v>10</v>
      </c>
      <c r="B36" s="38" t="s">
        <v>12</v>
      </c>
      <c r="C36" s="39">
        <f t="shared" si="40"/>
        <v>1371</v>
      </c>
      <c r="D36" s="39">
        <f>D48+D60+D72+D84+D96+D108+D120+D132+D144+D156+D168+D180+D192</f>
        <v>1371</v>
      </c>
      <c r="E36" s="39">
        <f>E48+E60+E72+E84+E96+E108+E120+E132+E144+E156+E168+E180+E192</f>
        <v>0</v>
      </c>
      <c r="F36" s="39">
        <f t="shared" si="42"/>
        <v>0</v>
      </c>
      <c r="G36" s="39">
        <f t="shared" si="43"/>
        <v>0</v>
      </c>
      <c r="H36" s="39">
        <f t="shared" si="43"/>
        <v>0</v>
      </c>
      <c r="I36" s="40">
        <f t="shared" si="30"/>
        <v>0</v>
      </c>
      <c r="J36" s="40">
        <f t="shared" si="30"/>
        <v>0</v>
      </c>
      <c r="K36" s="40" t="str">
        <f t="shared" si="30"/>
        <v>-</v>
      </c>
      <c r="L36" s="41" t="str">
        <f t="shared" si="38"/>
        <v>ĐƠN VỊ CẤP HUYỆN</v>
      </c>
      <c r="M36" s="41" t="s">
        <v>14</v>
      </c>
      <c r="N36" s="43"/>
    </row>
    <row r="37" spans="1:14" s="51" customFormat="1" ht="18.75" customHeight="1" x14ac:dyDescent="0.45">
      <c r="A37" s="45">
        <v>2</v>
      </c>
      <c r="B37" s="46" t="s">
        <v>15</v>
      </c>
      <c r="C37" s="47">
        <f>SUM(C38:C39)</f>
        <v>66433</v>
      </c>
      <c r="D37" s="47">
        <f t="shared" ref="D37:H37" si="44">SUM(D38:D39)</f>
        <v>62087</v>
      </c>
      <c r="E37" s="47">
        <f t="shared" si="44"/>
        <v>4346</v>
      </c>
      <c r="F37" s="47">
        <f t="shared" si="44"/>
        <v>0</v>
      </c>
      <c r="G37" s="47">
        <f t="shared" si="44"/>
        <v>0</v>
      </c>
      <c r="H37" s="47">
        <f t="shared" si="44"/>
        <v>0</v>
      </c>
      <c r="I37" s="48">
        <f t="shared" si="30"/>
        <v>0</v>
      </c>
      <c r="J37" s="48">
        <f t="shared" si="30"/>
        <v>0</v>
      </c>
      <c r="K37" s="48">
        <f t="shared" si="30"/>
        <v>0</v>
      </c>
      <c r="L37" s="49" t="str">
        <f t="shared" si="38"/>
        <v>ĐƠN VỊ CẤP HUYỆN</v>
      </c>
      <c r="M37" s="49" t="s">
        <v>16</v>
      </c>
      <c r="N37" s="50"/>
    </row>
    <row r="38" spans="1:14" s="44" customFormat="1" ht="18.75" customHeight="1" x14ac:dyDescent="0.45">
      <c r="A38" s="37" t="s">
        <v>10</v>
      </c>
      <c r="B38" s="38" t="s">
        <v>11</v>
      </c>
      <c r="C38" s="39">
        <f t="shared" ref="C38:C39" si="45">SUM(D38:E38)</f>
        <v>0</v>
      </c>
      <c r="D38" s="39">
        <f t="shared" ref="D38:E39" si="46">D50+D62+D74+D86+D98+D110+D122+D134+D146+D158+D170+D182+D194</f>
        <v>0</v>
      </c>
      <c r="E38" s="39">
        <f t="shared" si="46"/>
        <v>0</v>
      </c>
      <c r="F38" s="39">
        <f t="shared" ref="F38:F39" si="47">SUM(G38:H38)</f>
        <v>0</v>
      </c>
      <c r="G38" s="39">
        <f t="shared" ref="G38:H39" si="48">G50+G62+G74+G86+G98+G110+G122+G134+G146+G158+G170+G182+G194</f>
        <v>0</v>
      </c>
      <c r="H38" s="39">
        <f t="shared" si="48"/>
        <v>0</v>
      </c>
      <c r="I38" s="40" t="str">
        <f t="shared" si="30"/>
        <v>-</v>
      </c>
      <c r="J38" s="40" t="str">
        <f t="shared" si="30"/>
        <v>-</v>
      </c>
      <c r="K38" s="40" t="str">
        <f t="shared" si="30"/>
        <v>-</v>
      </c>
      <c r="L38" s="41" t="str">
        <f t="shared" si="38"/>
        <v>ĐƠN VỊ CẤP HUYỆN</v>
      </c>
      <c r="M38" s="41" t="s">
        <v>16</v>
      </c>
      <c r="N38" s="43"/>
    </row>
    <row r="39" spans="1:14" s="44" customFormat="1" ht="18.75" customHeight="1" x14ac:dyDescent="0.45">
      <c r="A39" s="37" t="s">
        <v>10</v>
      </c>
      <c r="B39" s="38" t="s">
        <v>12</v>
      </c>
      <c r="C39" s="39">
        <f t="shared" si="45"/>
        <v>66433</v>
      </c>
      <c r="D39" s="39">
        <f t="shared" si="46"/>
        <v>62087</v>
      </c>
      <c r="E39" s="39">
        <f t="shared" si="46"/>
        <v>4346</v>
      </c>
      <c r="F39" s="39">
        <f t="shared" si="47"/>
        <v>0</v>
      </c>
      <c r="G39" s="39">
        <f t="shared" si="48"/>
        <v>0</v>
      </c>
      <c r="H39" s="39">
        <f t="shared" si="48"/>
        <v>0</v>
      </c>
      <c r="I39" s="40">
        <f t="shared" si="30"/>
        <v>0</v>
      </c>
      <c r="J39" s="40">
        <f t="shared" si="30"/>
        <v>0</v>
      </c>
      <c r="K39" s="40">
        <f t="shared" si="30"/>
        <v>0</v>
      </c>
      <c r="L39" s="41" t="str">
        <f t="shared" si="38"/>
        <v>ĐƠN VỊ CẤP HUYỆN</v>
      </c>
      <c r="M39" s="41" t="s">
        <v>16</v>
      </c>
      <c r="N39" s="43"/>
    </row>
    <row r="40" spans="1:14" s="51" customFormat="1" ht="18.75" customHeight="1" x14ac:dyDescent="0.45">
      <c r="A40" s="45">
        <v>3</v>
      </c>
      <c r="B40" s="46" t="s">
        <v>17</v>
      </c>
      <c r="C40" s="47">
        <f>SUM(C41:C42)</f>
        <v>200031</v>
      </c>
      <c r="D40" s="47">
        <f t="shared" ref="D40:H40" si="49">SUM(D41:D42)</f>
        <v>150031</v>
      </c>
      <c r="E40" s="47">
        <f t="shared" si="49"/>
        <v>50000</v>
      </c>
      <c r="F40" s="47">
        <f t="shared" si="49"/>
        <v>62641.075049999999</v>
      </c>
      <c r="G40" s="47">
        <f t="shared" si="49"/>
        <v>56829.075049999999</v>
      </c>
      <c r="H40" s="47">
        <f t="shared" si="49"/>
        <v>5812</v>
      </c>
      <c r="I40" s="48">
        <f t="shared" si="30"/>
        <v>0.31315683594042926</v>
      </c>
      <c r="J40" s="48">
        <f t="shared" si="30"/>
        <v>0.37878221867480721</v>
      </c>
      <c r="K40" s="48">
        <f t="shared" si="30"/>
        <v>0.11624</v>
      </c>
      <c r="L40" s="49" t="str">
        <f t="shared" si="38"/>
        <v>ĐƠN VỊ CẤP HUYỆN</v>
      </c>
      <c r="M40" s="49" t="s">
        <v>18</v>
      </c>
      <c r="N40" s="50"/>
    </row>
    <row r="41" spans="1:14" s="44" customFormat="1" ht="18.75" customHeight="1" x14ac:dyDescent="0.45">
      <c r="A41" s="37" t="s">
        <v>10</v>
      </c>
      <c r="B41" s="38" t="s">
        <v>11</v>
      </c>
      <c r="C41" s="39">
        <f t="shared" ref="C41:C42" si="50">SUM(D41:E41)</f>
        <v>183193</v>
      </c>
      <c r="D41" s="39">
        <f t="shared" ref="D41:E42" si="51">D53+D65+D77+D89+D101+D113+D125+D137+D149+D161+D173+D185+D197</f>
        <v>133193</v>
      </c>
      <c r="E41" s="39">
        <f t="shared" si="51"/>
        <v>50000</v>
      </c>
      <c r="F41" s="39">
        <f t="shared" ref="F41:F42" si="52">SUM(G41:H41)</f>
        <v>62441.925049999998</v>
      </c>
      <c r="G41" s="39">
        <f t="shared" ref="G41:H42" si="53">G53+G65+G77+G89+G101+G113+G125+G137+G149+G161+G173+G185+G197</f>
        <v>56629.925049999998</v>
      </c>
      <c r="H41" s="39">
        <f t="shared" si="53"/>
        <v>5812</v>
      </c>
      <c r="I41" s="40">
        <f t="shared" si="30"/>
        <v>0.34085322610580099</v>
      </c>
      <c r="J41" s="40">
        <f t="shared" si="30"/>
        <v>0.42517193133272768</v>
      </c>
      <c r="K41" s="40">
        <f t="shared" si="30"/>
        <v>0.11624</v>
      </c>
      <c r="L41" s="41" t="str">
        <f t="shared" si="38"/>
        <v>ĐƠN VỊ CẤP HUYỆN</v>
      </c>
      <c r="M41" s="41" t="s">
        <v>18</v>
      </c>
      <c r="N41" s="43"/>
    </row>
    <row r="42" spans="1:14" s="44" customFormat="1" ht="18.75" customHeight="1" x14ac:dyDescent="0.45">
      <c r="A42" s="37" t="s">
        <v>10</v>
      </c>
      <c r="B42" s="38" t="s">
        <v>12</v>
      </c>
      <c r="C42" s="39">
        <f t="shared" si="50"/>
        <v>16838</v>
      </c>
      <c r="D42" s="39">
        <f t="shared" si="51"/>
        <v>16838</v>
      </c>
      <c r="E42" s="39">
        <f t="shared" si="51"/>
        <v>0</v>
      </c>
      <c r="F42" s="39">
        <f t="shared" si="52"/>
        <v>199.15</v>
      </c>
      <c r="G42" s="39">
        <f t="shared" si="53"/>
        <v>199.15</v>
      </c>
      <c r="H42" s="39">
        <f t="shared" si="53"/>
        <v>0</v>
      </c>
      <c r="I42" s="40">
        <f t="shared" si="30"/>
        <v>1.1827414182206914E-2</v>
      </c>
      <c r="J42" s="40">
        <f t="shared" si="30"/>
        <v>1.1827414182206914E-2</v>
      </c>
      <c r="K42" s="40" t="str">
        <f t="shared" si="30"/>
        <v>-</v>
      </c>
      <c r="L42" s="41" t="str">
        <f t="shared" si="38"/>
        <v>ĐƠN VỊ CẤP HUYỆN</v>
      </c>
      <c r="M42" s="41" t="s">
        <v>18</v>
      </c>
      <c r="N42" s="43"/>
    </row>
    <row r="43" spans="1:14" s="51" customFormat="1" ht="18.75" customHeight="1" x14ac:dyDescent="0.45">
      <c r="A43" s="45"/>
      <c r="B43" s="45" t="s">
        <v>23</v>
      </c>
      <c r="C43" s="47">
        <f>SUM(C44:C45)</f>
        <v>37153.599999999999</v>
      </c>
      <c r="D43" s="47">
        <f t="shared" ref="D43:H43" si="54">SUM(D44:D45)</f>
        <v>21758.6</v>
      </c>
      <c r="E43" s="47">
        <f t="shared" si="54"/>
        <v>15395</v>
      </c>
      <c r="F43" s="47">
        <f t="shared" si="54"/>
        <v>7547.8099999999977</v>
      </c>
      <c r="G43" s="47">
        <f t="shared" si="54"/>
        <v>7547.8099999999977</v>
      </c>
      <c r="H43" s="47">
        <f t="shared" si="54"/>
        <v>0</v>
      </c>
      <c r="I43" s="48">
        <f t="shared" si="30"/>
        <v>0.20315151156280947</v>
      </c>
      <c r="J43" s="48">
        <f t="shared" si="30"/>
        <v>0.34688858658185723</v>
      </c>
      <c r="K43" s="48">
        <f t="shared" si="30"/>
        <v>0</v>
      </c>
      <c r="L43" s="49" t="str">
        <f>+B43</f>
        <v>HUYỆN KỲ ANH</v>
      </c>
      <c r="M43" s="52"/>
      <c r="N43" s="50"/>
    </row>
    <row r="44" spans="1:14" s="44" customFormat="1" ht="18.75" customHeight="1" x14ac:dyDescent="0.45">
      <c r="A44" s="37" t="s">
        <v>10</v>
      </c>
      <c r="B44" s="38" t="s">
        <v>11</v>
      </c>
      <c r="C44" s="39">
        <f>SUM(D44:E44)</f>
        <v>29405.599999999999</v>
      </c>
      <c r="D44" s="39">
        <f>D47+D50+D53</f>
        <v>14405.6</v>
      </c>
      <c r="E44" s="39">
        <f t="shared" ref="E44:E45" si="55">E47+E50+E53</f>
        <v>15000</v>
      </c>
      <c r="F44" s="39">
        <f t="shared" ref="F44:F45" si="56">SUM(G44:H44)</f>
        <v>7547.8099999999977</v>
      </c>
      <c r="G44" s="39">
        <f t="shared" ref="G44:H45" si="57">G47+G50+G53</f>
        <v>7547.8099999999977</v>
      </c>
      <c r="H44" s="39">
        <f t="shared" si="57"/>
        <v>0</v>
      </c>
      <c r="I44" s="40">
        <f t="shared" si="30"/>
        <v>0.25667933998966175</v>
      </c>
      <c r="J44" s="40">
        <f t="shared" si="30"/>
        <v>0.52394971400011092</v>
      </c>
      <c r="K44" s="40">
        <f t="shared" si="30"/>
        <v>0</v>
      </c>
      <c r="L44" s="41" t="str">
        <f>+L43</f>
        <v>HUYỆN KỲ ANH</v>
      </c>
      <c r="M44" s="42"/>
      <c r="N44" s="43"/>
    </row>
    <row r="45" spans="1:14" s="44" customFormat="1" ht="18.75" customHeight="1" x14ac:dyDescent="0.45">
      <c r="A45" s="37" t="s">
        <v>10</v>
      </c>
      <c r="B45" s="38" t="s">
        <v>12</v>
      </c>
      <c r="C45" s="39">
        <f>SUM(D45:E45)</f>
        <v>7748</v>
      </c>
      <c r="D45" s="39">
        <f>D48+D51+D54</f>
        <v>7353</v>
      </c>
      <c r="E45" s="39">
        <f t="shared" si="55"/>
        <v>395</v>
      </c>
      <c r="F45" s="39">
        <f t="shared" si="56"/>
        <v>0</v>
      </c>
      <c r="G45" s="39">
        <f t="shared" si="57"/>
        <v>0</v>
      </c>
      <c r="H45" s="39">
        <f t="shared" si="57"/>
        <v>0</v>
      </c>
      <c r="I45" s="40">
        <f t="shared" si="30"/>
        <v>0</v>
      </c>
      <c r="J45" s="40">
        <f t="shared" si="30"/>
        <v>0</v>
      </c>
      <c r="K45" s="40">
        <f t="shared" si="30"/>
        <v>0</v>
      </c>
      <c r="L45" s="41" t="str">
        <f t="shared" ref="L45:L54" si="58">+L44</f>
        <v>HUYỆN KỲ ANH</v>
      </c>
      <c r="M45" s="42"/>
      <c r="N45" s="43"/>
    </row>
    <row r="46" spans="1:14" s="51" customFormat="1" ht="27" customHeight="1" x14ac:dyDescent="0.45">
      <c r="A46" s="45">
        <v>1</v>
      </c>
      <c r="B46" s="46" t="s">
        <v>13</v>
      </c>
      <c r="C46" s="47">
        <f>SUM(C47:C48)</f>
        <v>0</v>
      </c>
      <c r="D46" s="47">
        <f t="shared" ref="D46:H46" si="59">SUM(D47:D48)</f>
        <v>0</v>
      </c>
      <c r="E46" s="47">
        <f t="shared" si="59"/>
        <v>0</v>
      </c>
      <c r="F46" s="47">
        <f t="shared" si="59"/>
        <v>0</v>
      </c>
      <c r="G46" s="47">
        <f t="shared" si="59"/>
        <v>0</v>
      </c>
      <c r="H46" s="47">
        <f t="shared" si="59"/>
        <v>0</v>
      </c>
      <c r="I46" s="48" t="str">
        <f t="shared" si="30"/>
        <v>-</v>
      </c>
      <c r="J46" s="48" t="str">
        <f t="shared" si="30"/>
        <v>-</v>
      </c>
      <c r="K46" s="48" t="str">
        <f t="shared" si="30"/>
        <v>-</v>
      </c>
      <c r="L46" s="49" t="str">
        <f t="shared" si="58"/>
        <v>HUYỆN KỲ ANH</v>
      </c>
      <c r="M46" s="49" t="s">
        <v>14</v>
      </c>
      <c r="N46" s="50"/>
    </row>
    <row r="47" spans="1:14" s="44" customFormat="1" ht="18.75" customHeight="1" x14ac:dyDescent="0.45">
      <c r="A47" s="37" t="s">
        <v>10</v>
      </c>
      <c r="B47" s="38" t="s">
        <v>11</v>
      </c>
      <c r="C47" s="39">
        <f t="shared" ref="C47:C48" si="60">SUM(D47:E47)</f>
        <v>0</v>
      </c>
      <c r="D47" s="39"/>
      <c r="E47" s="39"/>
      <c r="F47" s="39">
        <f t="shared" ref="F47:F48" si="61">SUM(G47:H47)</f>
        <v>0</v>
      </c>
      <c r="G47" s="39"/>
      <c r="H47" s="39"/>
      <c r="I47" s="40" t="str">
        <f t="shared" si="30"/>
        <v>-</v>
      </c>
      <c r="J47" s="40" t="str">
        <f t="shared" si="30"/>
        <v>-</v>
      </c>
      <c r="K47" s="40" t="str">
        <f t="shared" si="30"/>
        <v>-</v>
      </c>
      <c r="L47" s="41" t="str">
        <f t="shared" si="58"/>
        <v>HUYỆN KỲ ANH</v>
      </c>
      <c r="M47" s="41" t="s">
        <v>14</v>
      </c>
      <c r="N47" s="43"/>
    </row>
    <row r="48" spans="1:14" s="44" customFormat="1" ht="18.75" customHeight="1" x14ac:dyDescent="0.45">
      <c r="A48" s="37" t="s">
        <v>10</v>
      </c>
      <c r="B48" s="38" t="s">
        <v>12</v>
      </c>
      <c r="C48" s="39">
        <f t="shared" si="60"/>
        <v>0</v>
      </c>
      <c r="D48" s="39"/>
      <c r="E48" s="39"/>
      <c r="F48" s="39">
        <f t="shared" si="61"/>
        <v>0</v>
      </c>
      <c r="G48" s="39"/>
      <c r="H48" s="39"/>
      <c r="I48" s="40" t="str">
        <f t="shared" si="30"/>
        <v>-</v>
      </c>
      <c r="J48" s="40" t="str">
        <f t="shared" si="30"/>
        <v>-</v>
      </c>
      <c r="K48" s="40" t="str">
        <f t="shared" si="30"/>
        <v>-</v>
      </c>
      <c r="L48" s="41" t="str">
        <f t="shared" si="58"/>
        <v>HUYỆN KỲ ANH</v>
      </c>
      <c r="M48" s="41" t="s">
        <v>14</v>
      </c>
      <c r="N48" s="43"/>
    </row>
    <row r="49" spans="1:14" s="51" customFormat="1" ht="18.75" customHeight="1" x14ac:dyDescent="0.45">
      <c r="A49" s="45">
        <v>2</v>
      </c>
      <c r="B49" s="46" t="s">
        <v>15</v>
      </c>
      <c r="C49" s="47">
        <f>SUM(C50:C51)</f>
        <v>6058</v>
      </c>
      <c r="D49" s="47">
        <f t="shared" ref="D49:H49" si="62">SUM(D50:D51)</f>
        <v>5663</v>
      </c>
      <c r="E49" s="47">
        <f t="shared" si="62"/>
        <v>395</v>
      </c>
      <c r="F49" s="47">
        <f t="shared" si="62"/>
        <v>0</v>
      </c>
      <c r="G49" s="47">
        <f t="shared" si="62"/>
        <v>0</v>
      </c>
      <c r="H49" s="47">
        <f t="shared" si="62"/>
        <v>0</v>
      </c>
      <c r="I49" s="48">
        <f t="shared" si="30"/>
        <v>0</v>
      </c>
      <c r="J49" s="48">
        <f t="shared" si="30"/>
        <v>0</v>
      </c>
      <c r="K49" s="48">
        <f t="shared" si="30"/>
        <v>0</v>
      </c>
      <c r="L49" s="49" t="str">
        <f t="shared" si="58"/>
        <v>HUYỆN KỲ ANH</v>
      </c>
      <c r="M49" s="49" t="s">
        <v>16</v>
      </c>
      <c r="N49" s="50"/>
    </row>
    <row r="50" spans="1:14" s="44" customFormat="1" ht="18.75" customHeight="1" x14ac:dyDescent="0.45">
      <c r="A50" s="37" t="s">
        <v>10</v>
      </c>
      <c r="B50" s="38" t="s">
        <v>11</v>
      </c>
      <c r="C50" s="39">
        <f t="shared" ref="C50:C51" si="63">SUM(D50:E50)</f>
        <v>0</v>
      </c>
      <c r="D50" s="39">
        <v>0</v>
      </c>
      <c r="E50" s="39">
        <v>0</v>
      </c>
      <c r="F50" s="39">
        <f t="shared" ref="F50:F51" si="64">SUM(G50:H50)</f>
        <v>0</v>
      </c>
      <c r="G50" s="39">
        <v>0</v>
      </c>
      <c r="H50" s="39">
        <v>0</v>
      </c>
      <c r="I50" s="40" t="str">
        <f t="shared" si="30"/>
        <v>-</v>
      </c>
      <c r="J50" s="40" t="str">
        <f t="shared" si="30"/>
        <v>-</v>
      </c>
      <c r="K50" s="40" t="str">
        <f t="shared" si="30"/>
        <v>-</v>
      </c>
      <c r="L50" s="41" t="str">
        <f t="shared" si="58"/>
        <v>HUYỆN KỲ ANH</v>
      </c>
      <c r="M50" s="41" t="s">
        <v>16</v>
      </c>
      <c r="N50" s="43"/>
    </row>
    <row r="51" spans="1:14" s="44" customFormat="1" ht="18.75" customHeight="1" x14ac:dyDescent="0.45">
      <c r="A51" s="37" t="s">
        <v>10</v>
      </c>
      <c r="B51" s="38" t="s">
        <v>12</v>
      </c>
      <c r="C51" s="39">
        <f t="shared" si="63"/>
        <v>6058</v>
      </c>
      <c r="D51" s="39">
        <v>5663</v>
      </c>
      <c r="E51" s="39">
        <v>395</v>
      </c>
      <c r="F51" s="39">
        <f t="shared" si="64"/>
        <v>0</v>
      </c>
      <c r="G51" s="39">
        <v>0</v>
      </c>
      <c r="H51" s="39">
        <v>0</v>
      </c>
      <c r="I51" s="40">
        <f t="shared" si="30"/>
        <v>0</v>
      </c>
      <c r="J51" s="40">
        <f t="shared" si="30"/>
        <v>0</v>
      </c>
      <c r="K51" s="40">
        <f t="shared" si="30"/>
        <v>0</v>
      </c>
      <c r="L51" s="41" t="str">
        <f t="shared" si="58"/>
        <v>HUYỆN KỲ ANH</v>
      </c>
      <c r="M51" s="41" t="s">
        <v>16</v>
      </c>
      <c r="N51" s="43"/>
    </row>
    <row r="52" spans="1:14" s="51" customFormat="1" ht="18.75" customHeight="1" x14ac:dyDescent="0.45">
      <c r="A52" s="45">
        <v>3</v>
      </c>
      <c r="B52" s="46" t="s">
        <v>17</v>
      </c>
      <c r="C52" s="47">
        <f>SUM(C53:C54)</f>
        <v>31095.599999999999</v>
      </c>
      <c r="D52" s="47">
        <f t="shared" ref="D52:H52" si="65">SUM(D53:D54)</f>
        <v>16095.6</v>
      </c>
      <c r="E52" s="47">
        <f t="shared" si="65"/>
        <v>15000</v>
      </c>
      <c r="F52" s="47">
        <f t="shared" si="65"/>
        <v>7547.8099999999977</v>
      </c>
      <c r="G52" s="47">
        <f t="shared" si="65"/>
        <v>7547.8099999999977</v>
      </c>
      <c r="H52" s="47">
        <f t="shared" si="65"/>
        <v>0</v>
      </c>
      <c r="I52" s="48">
        <f t="shared" si="30"/>
        <v>0.24272919641364046</v>
      </c>
      <c r="J52" s="48">
        <f t="shared" si="30"/>
        <v>0.46893623101965737</v>
      </c>
      <c r="K52" s="48">
        <f t="shared" si="30"/>
        <v>0</v>
      </c>
      <c r="L52" s="49" t="str">
        <f t="shared" si="58"/>
        <v>HUYỆN KỲ ANH</v>
      </c>
      <c r="M52" s="49" t="s">
        <v>18</v>
      </c>
      <c r="N52" s="50"/>
    </row>
    <row r="53" spans="1:14" s="44" customFormat="1" ht="18.75" customHeight="1" x14ac:dyDescent="0.45">
      <c r="A53" s="37" t="s">
        <v>10</v>
      </c>
      <c r="B53" s="38" t="s">
        <v>11</v>
      </c>
      <c r="C53" s="39">
        <f t="shared" ref="C53:C54" si="66">SUM(D53:E53)</f>
        <v>29405.599999999999</v>
      </c>
      <c r="D53" s="39">
        <v>14405.6</v>
      </c>
      <c r="E53" s="39">
        <v>15000</v>
      </c>
      <c r="F53" s="39">
        <f t="shared" ref="F53:F54" si="67">SUM(G53:H53)</f>
        <v>7547.8099999999977</v>
      </c>
      <c r="G53" s="39">
        <v>7547.8099999999977</v>
      </c>
      <c r="H53" s="39">
        <v>0</v>
      </c>
      <c r="I53" s="40">
        <f t="shared" si="30"/>
        <v>0.25667933998966175</v>
      </c>
      <c r="J53" s="40">
        <f t="shared" si="30"/>
        <v>0.52394971400011092</v>
      </c>
      <c r="K53" s="40">
        <f t="shared" si="30"/>
        <v>0</v>
      </c>
      <c r="L53" s="41" t="str">
        <f t="shared" si="58"/>
        <v>HUYỆN KỲ ANH</v>
      </c>
      <c r="M53" s="41" t="s">
        <v>18</v>
      </c>
      <c r="N53" s="43"/>
    </row>
    <row r="54" spans="1:14" s="44" customFormat="1" ht="18.75" customHeight="1" x14ac:dyDescent="0.45">
      <c r="A54" s="37" t="s">
        <v>10</v>
      </c>
      <c r="B54" s="38" t="s">
        <v>12</v>
      </c>
      <c r="C54" s="39">
        <f t="shared" si="66"/>
        <v>1690</v>
      </c>
      <c r="D54" s="39">
        <v>1690</v>
      </c>
      <c r="E54" s="39">
        <v>0</v>
      </c>
      <c r="F54" s="39">
        <f t="shared" si="67"/>
        <v>0</v>
      </c>
      <c r="G54" s="39">
        <v>0</v>
      </c>
      <c r="H54" s="39">
        <v>0</v>
      </c>
      <c r="I54" s="40">
        <f t="shared" si="30"/>
        <v>0</v>
      </c>
      <c r="J54" s="40">
        <f t="shared" si="30"/>
        <v>0</v>
      </c>
      <c r="K54" s="40" t="str">
        <f t="shared" si="30"/>
        <v>-</v>
      </c>
      <c r="L54" s="41" t="str">
        <f t="shared" si="58"/>
        <v>HUYỆN KỲ ANH</v>
      </c>
      <c r="M54" s="41" t="s">
        <v>18</v>
      </c>
      <c r="N54" s="43"/>
    </row>
    <row r="55" spans="1:14" s="51" customFormat="1" ht="18.75" customHeight="1" x14ac:dyDescent="0.45">
      <c r="A55" s="45"/>
      <c r="B55" s="45" t="s">
        <v>24</v>
      </c>
      <c r="C55" s="47">
        <f>SUM(C56:C57)</f>
        <v>8309.119999999999</v>
      </c>
      <c r="D55" s="47">
        <f t="shared" ref="D55:H55" si="68">SUM(D56:D57)</f>
        <v>8006.12</v>
      </c>
      <c r="E55" s="47">
        <f t="shared" si="68"/>
        <v>303</v>
      </c>
      <c r="F55" s="47">
        <f t="shared" si="68"/>
        <v>1150</v>
      </c>
      <c r="G55" s="47">
        <f t="shared" si="68"/>
        <v>1150</v>
      </c>
      <c r="H55" s="47">
        <f t="shared" si="68"/>
        <v>0</v>
      </c>
      <c r="I55" s="48">
        <f t="shared" si="30"/>
        <v>0.13840214126164987</v>
      </c>
      <c r="J55" s="48">
        <f t="shared" si="30"/>
        <v>0.1436401153117865</v>
      </c>
      <c r="K55" s="48">
        <f t="shared" si="30"/>
        <v>0</v>
      </c>
      <c r="L55" s="49" t="str">
        <f>+B55</f>
        <v>THỊ XÃ KỲ ANH</v>
      </c>
      <c r="M55" s="52"/>
      <c r="N55" s="50"/>
    </row>
    <row r="56" spans="1:14" s="44" customFormat="1" ht="18.75" customHeight="1" x14ac:dyDescent="0.45">
      <c r="A56" s="37" t="s">
        <v>10</v>
      </c>
      <c r="B56" s="38" t="s">
        <v>11</v>
      </c>
      <c r="C56" s="39">
        <f>SUM(D56:E56)</f>
        <v>2881.12</v>
      </c>
      <c r="D56" s="39">
        <f>D59+D62+D65</f>
        <v>2881.12</v>
      </c>
      <c r="E56" s="39">
        <f t="shared" ref="E56:E57" si="69">E59+E62+E65</f>
        <v>0</v>
      </c>
      <c r="F56" s="39">
        <f t="shared" ref="F56:F57" si="70">SUM(G56:H56)</f>
        <v>1150</v>
      </c>
      <c r="G56" s="39">
        <f t="shared" ref="G56:H57" si="71">G59+G62+G65</f>
        <v>1150</v>
      </c>
      <c r="H56" s="39">
        <f t="shared" si="71"/>
        <v>0</v>
      </c>
      <c r="I56" s="40">
        <f t="shared" si="30"/>
        <v>0.39915033042705617</v>
      </c>
      <c r="J56" s="40">
        <f t="shared" si="30"/>
        <v>0.39915033042705617</v>
      </c>
      <c r="K56" s="40" t="str">
        <f t="shared" si="30"/>
        <v>-</v>
      </c>
      <c r="L56" s="41" t="str">
        <f>+L55</f>
        <v>THỊ XÃ KỲ ANH</v>
      </c>
      <c r="M56" s="42"/>
      <c r="N56" s="43"/>
    </row>
    <row r="57" spans="1:14" s="44" customFormat="1" ht="18.75" customHeight="1" x14ac:dyDescent="0.45">
      <c r="A57" s="37" t="s">
        <v>10</v>
      </c>
      <c r="B57" s="38" t="s">
        <v>12</v>
      </c>
      <c r="C57" s="39">
        <f>SUM(D57:E57)</f>
        <v>5428</v>
      </c>
      <c r="D57" s="39">
        <f>D60+D63+D66</f>
        <v>5125</v>
      </c>
      <c r="E57" s="39">
        <f t="shared" si="69"/>
        <v>303</v>
      </c>
      <c r="F57" s="39">
        <f t="shared" si="70"/>
        <v>0</v>
      </c>
      <c r="G57" s="39">
        <f t="shared" si="71"/>
        <v>0</v>
      </c>
      <c r="H57" s="39">
        <f t="shared" si="71"/>
        <v>0</v>
      </c>
      <c r="I57" s="40">
        <f t="shared" si="30"/>
        <v>0</v>
      </c>
      <c r="J57" s="40">
        <f t="shared" si="30"/>
        <v>0</v>
      </c>
      <c r="K57" s="40">
        <f t="shared" si="30"/>
        <v>0</v>
      </c>
      <c r="L57" s="41" t="str">
        <f t="shared" ref="L57:L66" si="72">+L56</f>
        <v>THỊ XÃ KỲ ANH</v>
      </c>
      <c r="M57" s="42"/>
      <c r="N57" s="43"/>
    </row>
    <row r="58" spans="1:14" s="51" customFormat="1" ht="27" customHeight="1" x14ac:dyDescent="0.45">
      <c r="A58" s="45">
        <v>1</v>
      </c>
      <c r="B58" s="46" t="s">
        <v>13</v>
      </c>
      <c r="C58" s="47">
        <f>SUM(C59:C60)</f>
        <v>0</v>
      </c>
      <c r="D58" s="47">
        <f t="shared" ref="D58:H58" si="73">SUM(D59:D60)</f>
        <v>0</v>
      </c>
      <c r="E58" s="47">
        <f t="shared" si="73"/>
        <v>0</v>
      </c>
      <c r="F58" s="47">
        <f t="shared" si="73"/>
        <v>0</v>
      </c>
      <c r="G58" s="47">
        <f t="shared" si="73"/>
        <v>0</v>
      </c>
      <c r="H58" s="47">
        <f t="shared" si="73"/>
        <v>0</v>
      </c>
      <c r="I58" s="48" t="str">
        <f t="shared" si="30"/>
        <v>-</v>
      </c>
      <c r="J58" s="48" t="str">
        <f t="shared" si="30"/>
        <v>-</v>
      </c>
      <c r="K58" s="48" t="str">
        <f t="shared" si="30"/>
        <v>-</v>
      </c>
      <c r="L58" s="49" t="str">
        <f t="shared" si="72"/>
        <v>THỊ XÃ KỲ ANH</v>
      </c>
      <c r="M58" s="49" t="s">
        <v>14</v>
      </c>
      <c r="N58" s="50"/>
    </row>
    <row r="59" spans="1:14" s="44" customFormat="1" ht="18.75" customHeight="1" x14ac:dyDescent="0.45">
      <c r="A59" s="37" t="s">
        <v>10</v>
      </c>
      <c r="B59" s="38" t="s">
        <v>11</v>
      </c>
      <c r="C59" s="39">
        <f t="shared" ref="C59:C60" si="74">SUM(D59:E59)</f>
        <v>0</v>
      </c>
      <c r="D59" s="39"/>
      <c r="E59" s="39"/>
      <c r="F59" s="39">
        <f t="shared" ref="F59:F60" si="75">SUM(G59:H59)</f>
        <v>0</v>
      </c>
      <c r="G59" s="39"/>
      <c r="H59" s="39"/>
      <c r="I59" s="40" t="str">
        <f t="shared" si="30"/>
        <v>-</v>
      </c>
      <c r="J59" s="40" t="str">
        <f t="shared" si="30"/>
        <v>-</v>
      </c>
      <c r="K59" s="40" t="str">
        <f t="shared" si="30"/>
        <v>-</v>
      </c>
      <c r="L59" s="41" t="str">
        <f t="shared" si="72"/>
        <v>THỊ XÃ KỲ ANH</v>
      </c>
      <c r="M59" s="41" t="s">
        <v>14</v>
      </c>
      <c r="N59" s="43"/>
    </row>
    <row r="60" spans="1:14" s="44" customFormat="1" ht="18.75" customHeight="1" x14ac:dyDescent="0.45">
      <c r="A60" s="37" t="s">
        <v>10</v>
      </c>
      <c r="B60" s="38" t="s">
        <v>12</v>
      </c>
      <c r="C60" s="39">
        <f t="shared" si="74"/>
        <v>0</v>
      </c>
      <c r="D60" s="39"/>
      <c r="E60" s="39"/>
      <c r="F60" s="39">
        <f t="shared" si="75"/>
        <v>0</v>
      </c>
      <c r="G60" s="39"/>
      <c r="H60" s="39"/>
      <c r="I60" s="40" t="str">
        <f t="shared" si="30"/>
        <v>-</v>
      </c>
      <c r="J60" s="40" t="str">
        <f t="shared" si="30"/>
        <v>-</v>
      </c>
      <c r="K60" s="40" t="str">
        <f t="shared" si="30"/>
        <v>-</v>
      </c>
      <c r="L60" s="41" t="str">
        <f t="shared" si="72"/>
        <v>THỊ XÃ KỲ ANH</v>
      </c>
      <c r="M60" s="41" t="s">
        <v>14</v>
      </c>
      <c r="N60" s="43"/>
    </row>
    <row r="61" spans="1:14" s="51" customFormat="1" ht="18.75" customHeight="1" x14ac:dyDescent="0.45">
      <c r="A61" s="45">
        <v>2</v>
      </c>
      <c r="B61" s="46" t="s">
        <v>15</v>
      </c>
      <c r="C61" s="47">
        <f>SUM(C62:C63)</f>
        <v>4624</v>
      </c>
      <c r="D61" s="47">
        <f t="shared" ref="D61:H61" si="76">SUM(D62:D63)</f>
        <v>4321</v>
      </c>
      <c r="E61" s="47">
        <f t="shared" si="76"/>
        <v>303</v>
      </c>
      <c r="F61" s="47">
        <f t="shared" si="76"/>
        <v>0</v>
      </c>
      <c r="G61" s="47">
        <f t="shared" si="76"/>
        <v>0</v>
      </c>
      <c r="H61" s="47">
        <f t="shared" si="76"/>
        <v>0</v>
      </c>
      <c r="I61" s="48">
        <f t="shared" si="30"/>
        <v>0</v>
      </c>
      <c r="J61" s="48">
        <f t="shared" si="30"/>
        <v>0</v>
      </c>
      <c r="K61" s="48">
        <f t="shared" si="30"/>
        <v>0</v>
      </c>
      <c r="L61" s="49" t="str">
        <f t="shared" si="72"/>
        <v>THỊ XÃ KỲ ANH</v>
      </c>
      <c r="M61" s="49" t="s">
        <v>16</v>
      </c>
      <c r="N61" s="50"/>
    </row>
    <row r="62" spans="1:14" s="44" customFormat="1" ht="18.75" customHeight="1" x14ac:dyDescent="0.45">
      <c r="A62" s="37" t="s">
        <v>10</v>
      </c>
      <c r="B62" s="38" t="s">
        <v>11</v>
      </c>
      <c r="C62" s="39">
        <f t="shared" ref="C62:C63" si="77">SUM(D62:E62)</f>
        <v>0</v>
      </c>
      <c r="D62" s="39">
        <v>0</v>
      </c>
      <c r="E62" s="39">
        <v>0</v>
      </c>
      <c r="F62" s="39">
        <f t="shared" ref="F62:F63" si="78">SUM(G62:H62)</f>
        <v>0</v>
      </c>
      <c r="G62" s="39">
        <v>0</v>
      </c>
      <c r="H62" s="39">
        <v>0</v>
      </c>
      <c r="I62" s="40" t="str">
        <f t="shared" si="30"/>
        <v>-</v>
      </c>
      <c r="J62" s="40" t="str">
        <f t="shared" si="30"/>
        <v>-</v>
      </c>
      <c r="K62" s="40" t="str">
        <f t="shared" si="30"/>
        <v>-</v>
      </c>
      <c r="L62" s="41" t="str">
        <f t="shared" si="72"/>
        <v>THỊ XÃ KỲ ANH</v>
      </c>
      <c r="M62" s="41" t="s">
        <v>16</v>
      </c>
      <c r="N62" s="43"/>
    </row>
    <row r="63" spans="1:14" s="44" customFormat="1" ht="18.75" customHeight="1" x14ac:dyDescent="0.45">
      <c r="A63" s="37" t="s">
        <v>10</v>
      </c>
      <c r="B63" s="38" t="s">
        <v>12</v>
      </c>
      <c r="C63" s="39">
        <f t="shared" si="77"/>
        <v>4624</v>
      </c>
      <c r="D63" s="39">
        <v>4321</v>
      </c>
      <c r="E63" s="39">
        <v>303</v>
      </c>
      <c r="F63" s="39">
        <f t="shared" si="78"/>
        <v>0</v>
      </c>
      <c r="G63" s="39">
        <v>0</v>
      </c>
      <c r="H63" s="39">
        <v>0</v>
      </c>
      <c r="I63" s="40">
        <f t="shared" si="30"/>
        <v>0</v>
      </c>
      <c r="J63" s="40">
        <f t="shared" si="30"/>
        <v>0</v>
      </c>
      <c r="K63" s="40">
        <f t="shared" si="30"/>
        <v>0</v>
      </c>
      <c r="L63" s="41" t="str">
        <f t="shared" si="72"/>
        <v>THỊ XÃ KỲ ANH</v>
      </c>
      <c r="M63" s="41" t="s">
        <v>16</v>
      </c>
      <c r="N63" s="43"/>
    </row>
    <row r="64" spans="1:14" s="51" customFormat="1" ht="18.75" customHeight="1" x14ac:dyDescent="0.45">
      <c r="A64" s="45">
        <v>3</v>
      </c>
      <c r="B64" s="46" t="s">
        <v>17</v>
      </c>
      <c r="C64" s="47">
        <f>SUM(C65:C66)</f>
        <v>3685.12</v>
      </c>
      <c r="D64" s="47">
        <f t="shared" ref="D64:H64" si="79">SUM(D65:D66)</f>
        <v>3685.12</v>
      </c>
      <c r="E64" s="47">
        <f t="shared" si="79"/>
        <v>0</v>
      </c>
      <c r="F64" s="47">
        <f t="shared" si="79"/>
        <v>1150</v>
      </c>
      <c r="G64" s="47">
        <f t="shared" si="79"/>
        <v>1150</v>
      </c>
      <c r="H64" s="47">
        <f t="shared" si="79"/>
        <v>0</v>
      </c>
      <c r="I64" s="48">
        <f t="shared" si="30"/>
        <v>0.31206582146578676</v>
      </c>
      <c r="J64" s="48">
        <f t="shared" si="30"/>
        <v>0.31206582146578676</v>
      </c>
      <c r="K64" s="48" t="str">
        <f t="shared" si="30"/>
        <v>-</v>
      </c>
      <c r="L64" s="49" t="str">
        <f t="shared" si="72"/>
        <v>THỊ XÃ KỲ ANH</v>
      </c>
      <c r="M64" s="49" t="s">
        <v>18</v>
      </c>
      <c r="N64" s="50"/>
    </row>
    <row r="65" spans="1:14" s="44" customFormat="1" ht="18.75" customHeight="1" x14ac:dyDescent="0.45">
      <c r="A65" s="37" t="s">
        <v>10</v>
      </c>
      <c r="B65" s="38" t="s">
        <v>11</v>
      </c>
      <c r="C65" s="39">
        <f t="shared" ref="C65:C66" si="80">SUM(D65:E65)</f>
        <v>2881.12</v>
      </c>
      <c r="D65" s="39">
        <v>2881.12</v>
      </c>
      <c r="E65" s="39">
        <v>0</v>
      </c>
      <c r="F65" s="39">
        <f t="shared" ref="F65:F66" si="81">SUM(G65:H65)</f>
        <v>1150</v>
      </c>
      <c r="G65" s="39">
        <v>1150</v>
      </c>
      <c r="H65" s="39">
        <v>0</v>
      </c>
      <c r="I65" s="40">
        <f t="shared" si="30"/>
        <v>0.39915033042705617</v>
      </c>
      <c r="J65" s="40">
        <f t="shared" si="30"/>
        <v>0.39915033042705617</v>
      </c>
      <c r="K65" s="40" t="str">
        <f t="shared" si="30"/>
        <v>-</v>
      </c>
      <c r="L65" s="41" t="str">
        <f t="shared" si="72"/>
        <v>THỊ XÃ KỲ ANH</v>
      </c>
      <c r="M65" s="41" t="s">
        <v>18</v>
      </c>
      <c r="N65" s="43"/>
    </row>
    <row r="66" spans="1:14" s="44" customFormat="1" ht="18.75" customHeight="1" x14ac:dyDescent="0.45">
      <c r="A66" s="37" t="s">
        <v>10</v>
      </c>
      <c r="B66" s="38" t="s">
        <v>12</v>
      </c>
      <c r="C66" s="39">
        <f t="shared" si="80"/>
        <v>804</v>
      </c>
      <c r="D66" s="39">
        <v>804</v>
      </c>
      <c r="E66" s="39">
        <v>0</v>
      </c>
      <c r="F66" s="39">
        <f t="shared" si="81"/>
        <v>0</v>
      </c>
      <c r="G66" s="39">
        <v>0</v>
      </c>
      <c r="H66" s="39">
        <v>0</v>
      </c>
      <c r="I66" s="40">
        <f t="shared" si="30"/>
        <v>0</v>
      </c>
      <c r="J66" s="40">
        <f t="shared" si="30"/>
        <v>0</v>
      </c>
      <c r="K66" s="40" t="str">
        <f t="shared" si="30"/>
        <v>-</v>
      </c>
      <c r="L66" s="41" t="str">
        <f t="shared" si="72"/>
        <v>THỊ XÃ KỲ ANH</v>
      </c>
      <c r="M66" s="41" t="s">
        <v>18</v>
      </c>
      <c r="N66" s="43"/>
    </row>
    <row r="67" spans="1:14" s="51" customFormat="1" ht="18.75" customHeight="1" x14ac:dyDescent="0.45">
      <c r="A67" s="45"/>
      <c r="B67" s="45" t="s">
        <v>25</v>
      </c>
      <c r="C67" s="47">
        <f>SUM(C68:C69)</f>
        <v>22707.879999999997</v>
      </c>
      <c r="D67" s="47">
        <f t="shared" ref="D67:H67" si="82">SUM(D68:D69)</f>
        <v>22307.879999999997</v>
      </c>
      <c r="E67" s="47">
        <f t="shared" si="82"/>
        <v>400</v>
      </c>
      <c r="F67" s="47">
        <f t="shared" si="82"/>
        <v>1705</v>
      </c>
      <c r="G67" s="47">
        <f t="shared" si="82"/>
        <v>1705</v>
      </c>
      <c r="H67" s="47">
        <f t="shared" si="82"/>
        <v>0</v>
      </c>
      <c r="I67" s="48">
        <f t="shared" si="30"/>
        <v>7.5084067733315496E-2</v>
      </c>
      <c r="J67" s="48">
        <f t="shared" si="30"/>
        <v>7.6430391413258469E-2</v>
      </c>
      <c r="K67" s="48">
        <f t="shared" si="30"/>
        <v>0</v>
      </c>
      <c r="L67" s="49" t="str">
        <f>+B67</f>
        <v>HUYỆN CẨM XUYÊN</v>
      </c>
      <c r="M67" s="52"/>
      <c r="N67" s="50"/>
    </row>
    <row r="68" spans="1:14" s="44" customFormat="1" ht="18.75" customHeight="1" x14ac:dyDescent="0.45">
      <c r="A68" s="37" t="s">
        <v>10</v>
      </c>
      <c r="B68" s="38" t="s">
        <v>11</v>
      </c>
      <c r="C68" s="39">
        <f>SUM(D68:E68)</f>
        <v>15125.88</v>
      </c>
      <c r="D68" s="39">
        <f>D71+D74+D77</f>
        <v>15125.88</v>
      </c>
      <c r="E68" s="39">
        <f t="shared" ref="E68:E69" si="83">E71+E74+E77</f>
        <v>0</v>
      </c>
      <c r="F68" s="39">
        <f t="shared" ref="F68:F69" si="84">SUM(G68:H68)</f>
        <v>1705</v>
      </c>
      <c r="G68" s="39">
        <f t="shared" ref="G68:H69" si="85">G71+G74+G77</f>
        <v>1705</v>
      </c>
      <c r="H68" s="39">
        <f t="shared" si="85"/>
        <v>0</v>
      </c>
      <c r="I68" s="40">
        <f t="shared" si="30"/>
        <v>0.11272071443116037</v>
      </c>
      <c r="J68" s="40">
        <f t="shared" si="30"/>
        <v>0.11272071443116037</v>
      </c>
      <c r="K68" s="40" t="str">
        <f t="shared" si="30"/>
        <v>-</v>
      </c>
      <c r="L68" s="41" t="str">
        <f>+L67</f>
        <v>HUYỆN CẨM XUYÊN</v>
      </c>
      <c r="M68" s="42"/>
      <c r="N68" s="43"/>
    </row>
    <row r="69" spans="1:14" s="44" customFormat="1" ht="18.75" customHeight="1" x14ac:dyDescent="0.45">
      <c r="A69" s="37" t="s">
        <v>10</v>
      </c>
      <c r="B69" s="38" t="s">
        <v>12</v>
      </c>
      <c r="C69" s="39">
        <f>SUM(D69:E69)</f>
        <v>7582</v>
      </c>
      <c r="D69" s="39">
        <f>D72+D75+D78</f>
        <v>7182</v>
      </c>
      <c r="E69" s="39">
        <f t="shared" si="83"/>
        <v>400</v>
      </c>
      <c r="F69" s="39">
        <f t="shared" si="84"/>
        <v>0</v>
      </c>
      <c r="G69" s="39">
        <f t="shared" si="85"/>
        <v>0</v>
      </c>
      <c r="H69" s="39">
        <f t="shared" si="85"/>
        <v>0</v>
      </c>
      <c r="I69" s="40">
        <f t="shared" si="30"/>
        <v>0</v>
      </c>
      <c r="J69" s="40">
        <f t="shared" si="30"/>
        <v>0</v>
      </c>
      <c r="K69" s="40">
        <f t="shared" si="30"/>
        <v>0</v>
      </c>
      <c r="L69" s="41" t="str">
        <f t="shared" ref="L69:L78" si="86">+L68</f>
        <v>HUYỆN CẨM XUYÊN</v>
      </c>
      <c r="M69" s="42"/>
      <c r="N69" s="43"/>
    </row>
    <row r="70" spans="1:14" s="51" customFormat="1" ht="27" customHeight="1" x14ac:dyDescent="0.45">
      <c r="A70" s="45">
        <v>1</v>
      </c>
      <c r="B70" s="46" t="s">
        <v>13</v>
      </c>
      <c r="C70" s="47">
        <f>SUM(C71:C72)</f>
        <v>0</v>
      </c>
      <c r="D70" s="47">
        <f t="shared" ref="D70:H70" si="87">SUM(D71:D72)</f>
        <v>0</v>
      </c>
      <c r="E70" s="47">
        <f t="shared" si="87"/>
        <v>0</v>
      </c>
      <c r="F70" s="47">
        <f t="shared" si="87"/>
        <v>0</v>
      </c>
      <c r="G70" s="47">
        <f t="shared" si="87"/>
        <v>0</v>
      </c>
      <c r="H70" s="47">
        <f t="shared" si="87"/>
        <v>0</v>
      </c>
      <c r="I70" s="48" t="str">
        <f t="shared" si="30"/>
        <v>-</v>
      </c>
      <c r="J70" s="48" t="str">
        <f t="shared" si="30"/>
        <v>-</v>
      </c>
      <c r="K70" s="48" t="str">
        <f t="shared" si="30"/>
        <v>-</v>
      </c>
      <c r="L70" s="49" t="str">
        <f t="shared" si="86"/>
        <v>HUYỆN CẨM XUYÊN</v>
      </c>
      <c r="M70" s="49" t="s">
        <v>14</v>
      </c>
      <c r="N70" s="50"/>
    </row>
    <row r="71" spans="1:14" s="44" customFormat="1" ht="18.75" customHeight="1" x14ac:dyDescent="0.45">
      <c r="A71" s="37" t="s">
        <v>10</v>
      </c>
      <c r="B71" s="38" t="s">
        <v>11</v>
      </c>
      <c r="C71" s="39">
        <f t="shared" ref="C71:C72" si="88">SUM(D71:E71)</f>
        <v>0</v>
      </c>
      <c r="D71" s="39"/>
      <c r="E71" s="39"/>
      <c r="F71" s="39">
        <f t="shared" ref="F71:F72" si="89">SUM(G71:H71)</f>
        <v>0</v>
      </c>
      <c r="G71" s="39"/>
      <c r="H71" s="39"/>
      <c r="I71" s="40" t="str">
        <f t="shared" si="30"/>
        <v>-</v>
      </c>
      <c r="J71" s="40" t="str">
        <f t="shared" si="30"/>
        <v>-</v>
      </c>
      <c r="K71" s="40" t="str">
        <f t="shared" si="30"/>
        <v>-</v>
      </c>
      <c r="L71" s="41" t="str">
        <f t="shared" si="86"/>
        <v>HUYỆN CẨM XUYÊN</v>
      </c>
      <c r="M71" s="41" t="s">
        <v>14</v>
      </c>
      <c r="N71" s="43"/>
    </row>
    <row r="72" spans="1:14" s="44" customFormat="1" ht="18.75" customHeight="1" x14ac:dyDescent="0.45">
      <c r="A72" s="37" t="s">
        <v>10</v>
      </c>
      <c r="B72" s="38" t="s">
        <v>12</v>
      </c>
      <c r="C72" s="39">
        <f t="shared" si="88"/>
        <v>0</v>
      </c>
      <c r="D72" s="39"/>
      <c r="E72" s="39"/>
      <c r="F72" s="39">
        <f t="shared" si="89"/>
        <v>0</v>
      </c>
      <c r="G72" s="39"/>
      <c r="H72" s="39"/>
      <c r="I72" s="40" t="str">
        <f t="shared" si="30"/>
        <v>-</v>
      </c>
      <c r="J72" s="40" t="str">
        <f t="shared" si="30"/>
        <v>-</v>
      </c>
      <c r="K72" s="40" t="str">
        <f t="shared" si="30"/>
        <v>-</v>
      </c>
      <c r="L72" s="41" t="str">
        <f t="shared" si="86"/>
        <v>HUYỆN CẨM XUYÊN</v>
      </c>
      <c r="M72" s="41" t="s">
        <v>14</v>
      </c>
      <c r="N72" s="43"/>
    </row>
    <row r="73" spans="1:14" s="51" customFormat="1" ht="18.75" customHeight="1" x14ac:dyDescent="0.45">
      <c r="A73" s="45">
        <v>2</v>
      </c>
      <c r="B73" s="46" t="s">
        <v>15</v>
      </c>
      <c r="C73" s="47">
        <f>SUM(C74:C75)</f>
        <v>6116</v>
      </c>
      <c r="D73" s="47">
        <f t="shared" ref="D73:H73" si="90">SUM(D74:D75)</f>
        <v>5716</v>
      </c>
      <c r="E73" s="47">
        <f t="shared" si="90"/>
        <v>400</v>
      </c>
      <c r="F73" s="47">
        <f t="shared" si="90"/>
        <v>0</v>
      </c>
      <c r="G73" s="47">
        <f t="shared" si="90"/>
        <v>0</v>
      </c>
      <c r="H73" s="47">
        <f t="shared" si="90"/>
        <v>0</v>
      </c>
      <c r="I73" s="48">
        <f t="shared" si="30"/>
        <v>0</v>
      </c>
      <c r="J73" s="48">
        <f t="shared" si="30"/>
        <v>0</v>
      </c>
      <c r="K73" s="48">
        <f t="shared" si="30"/>
        <v>0</v>
      </c>
      <c r="L73" s="49" t="str">
        <f t="shared" si="86"/>
        <v>HUYỆN CẨM XUYÊN</v>
      </c>
      <c r="M73" s="49" t="s">
        <v>16</v>
      </c>
      <c r="N73" s="50"/>
    </row>
    <row r="74" spans="1:14" s="44" customFormat="1" ht="18.75" customHeight="1" x14ac:dyDescent="0.45">
      <c r="A74" s="37" t="s">
        <v>10</v>
      </c>
      <c r="B74" s="38" t="s">
        <v>11</v>
      </c>
      <c r="C74" s="39">
        <f t="shared" ref="C74:C75" si="91">SUM(D74:E74)</f>
        <v>0</v>
      </c>
      <c r="D74" s="39">
        <v>0</v>
      </c>
      <c r="E74" s="39">
        <v>0</v>
      </c>
      <c r="F74" s="39">
        <f t="shared" ref="F74:F75" si="92">SUM(G74:H74)</f>
        <v>0</v>
      </c>
      <c r="G74" s="39">
        <v>0</v>
      </c>
      <c r="H74" s="39">
        <v>0</v>
      </c>
      <c r="I74" s="40" t="str">
        <f t="shared" si="30"/>
        <v>-</v>
      </c>
      <c r="J74" s="40" t="str">
        <f t="shared" si="30"/>
        <v>-</v>
      </c>
      <c r="K74" s="40" t="str">
        <f t="shared" si="30"/>
        <v>-</v>
      </c>
      <c r="L74" s="41" t="str">
        <f t="shared" si="86"/>
        <v>HUYỆN CẨM XUYÊN</v>
      </c>
      <c r="M74" s="41" t="s">
        <v>16</v>
      </c>
      <c r="N74" s="43"/>
    </row>
    <row r="75" spans="1:14" s="44" customFormat="1" ht="18.75" customHeight="1" x14ac:dyDescent="0.45">
      <c r="A75" s="37" t="s">
        <v>10</v>
      </c>
      <c r="B75" s="38" t="s">
        <v>12</v>
      </c>
      <c r="C75" s="39">
        <f t="shared" si="91"/>
        <v>6116</v>
      </c>
      <c r="D75" s="39">
        <v>5716</v>
      </c>
      <c r="E75" s="39">
        <v>400</v>
      </c>
      <c r="F75" s="39">
        <f t="shared" si="92"/>
        <v>0</v>
      </c>
      <c r="G75" s="39">
        <v>0</v>
      </c>
      <c r="H75" s="39">
        <v>0</v>
      </c>
      <c r="I75" s="40">
        <f t="shared" si="30"/>
        <v>0</v>
      </c>
      <c r="J75" s="40">
        <f t="shared" si="30"/>
        <v>0</v>
      </c>
      <c r="K75" s="40">
        <f t="shared" si="30"/>
        <v>0</v>
      </c>
      <c r="L75" s="41" t="str">
        <f t="shared" si="86"/>
        <v>HUYỆN CẨM XUYÊN</v>
      </c>
      <c r="M75" s="41" t="s">
        <v>16</v>
      </c>
      <c r="N75" s="43"/>
    </row>
    <row r="76" spans="1:14" s="51" customFormat="1" ht="18.75" customHeight="1" x14ac:dyDescent="0.45">
      <c r="A76" s="45">
        <v>3</v>
      </c>
      <c r="B76" s="46" t="s">
        <v>17</v>
      </c>
      <c r="C76" s="47">
        <f>SUM(C77:C78)</f>
        <v>16591.879999999997</v>
      </c>
      <c r="D76" s="47">
        <f t="shared" ref="D76:H76" si="93">SUM(D77:D78)</f>
        <v>16591.879999999997</v>
      </c>
      <c r="E76" s="47">
        <f t="shared" si="93"/>
        <v>0</v>
      </c>
      <c r="F76" s="47">
        <f t="shared" si="93"/>
        <v>1705</v>
      </c>
      <c r="G76" s="47">
        <f t="shared" si="93"/>
        <v>1705</v>
      </c>
      <c r="H76" s="47">
        <f t="shared" si="93"/>
        <v>0</v>
      </c>
      <c r="I76" s="48">
        <f t="shared" si="30"/>
        <v>0.10276110965122701</v>
      </c>
      <c r="J76" s="48">
        <f t="shared" si="30"/>
        <v>0.10276110965122701</v>
      </c>
      <c r="K76" s="48" t="str">
        <f t="shared" si="30"/>
        <v>-</v>
      </c>
      <c r="L76" s="49" t="str">
        <f t="shared" si="86"/>
        <v>HUYỆN CẨM XUYÊN</v>
      </c>
      <c r="M76" s="49" t="s">
        <v>18</v>
      </c>
      <c r="N76" s="50"/>
    </row>
    <row r="77" spans="1:14" s="44" customFormat="1" ht="18.75" customHeight="1" x14ac:dyDescent="0.45">
      <c r="A77" s="37" t="s">
        <v>10</v>
      </c>
      <c r="B77" s="38" t="s">
        <v>11</v>
      </c>
      <c r="C77" s="39">
        <f t="shared" ref="C77:C78" si="94">SUM(D77:E77)</f>
        <v>15125.88</v>
      </c>
      <c r="D77" s="39">
        <v>15125.88</v>
      </c>
      <c r="E77" s="39">
        <v>0</v>
      </c>
      <c r="F77" s="39">
        <f t="shared" ref="F77:F78" si="95">SUM(G77:H77)</f>
        <v>1705</v>
      </c>
      <c r="G77" s="39">
        <v>1705</v>
      </c>
      <c r="H77" s="39">
        <v>0</v>
      </c>
      <c r="I77" s="40">
        <f t="shared" si="30"/>
        <v>0.11272071443116037</v>
      </c>
      <c r="J77" s="40">
        <f t="shared" si="30"/>
        <v>0.11272071443116037</v>
      </c>
      <c r="K77" s="40" t="str">
        <f t="shared" si="30"/>
        <v>-</v>
      </c>
      <c r="L77" s="41" t="str">
        <f t="shared" si="86"/>
        <v>HUYỆN CẨM XUYÊN</v>
      </c>
      <c r="M77" s="41" t="s">
        <v>18</v>
      </c>
      <c r="N77" s="43"/>
    </row>
    <row r="78" spans="1:14" s="44" customFormat="1" ht="18.75" customHeight="1" x14ac:dyDescent="0.45">
      <c r="A78" s="37" t="s">
        <v>10</v>
      </c>
      <c r="B78" s="38" t="s">
        <v>12</v>
      </c>
      <c r="C78" s="39">
        <f t="shared" si="94"/>
        <v>1466</v>
      </c>
      <c r="D78" s="39">
        <v>1466</v>
      </c>
      <c r="E78" s="39">
        <v>0</v>
      </c>
      <c r="F78" s="39">
        <f t="shared" si="95"/>
        <v>0</v>
      </c>
      <c r="G78" s="39">
        <v>0</v>
      </c>
      <c r="H78" s="39">
        <v>0</v>
      </c>
      <c r="I78" s="40">
        <f t="shared" si="30"/>
        <v>0</v>
      </c>
      <c r="J78" s="40">
        <f t="shared" si="30"/>
        <v>0</v>
      </c>
      <c r="K78" s="40" t="str">
        <f t="shared" si="30"/>
        <v>-</v>
      </c>
      <c r="L78" s="41" t="str">
        <f t="shared" si="86"/>
        <v>HUYỆN CẨM XUYÊN</v>
      </c>
      <c r="M78" s="41" t="s">
        <v>18</v>
      </c>
      <c r="N78" s="43"/>
    </row>
    <row r="79" spans="1:14" s="51" customFormat="1" ht="18.75" customHeight="1" x14ac:dyDescent="0.45">
      <c r="A79" s="45"/>
      <c r="B79" s="45" t="s">
        <v>26</v>
      </c>
      <c r="C79" s="47">
        <f>SUM(C80:C81)</f>
        <v>8697.4</v>
      </c>
      <c r="D79" s="47">
        <f t="shared" ref="D79:H79" si="96">SUM(D80:D81)</f>
        <v>8403.4</v>
      </c>
      <c r="E79" s="47">
        <f t="shared" si="96"/>
        <v>294</v>
      </c>
      <c r="F79" s="47">
        <f t="shared" si="96"/>
        <v>3601.3999999999996</v>
      </c>
      <c r="G79" s="47">
        <f t="shared" si="96"/>
        <v>3601.3999999999996</v>
      </c>
      <c r="H79" s="47">
        <f t="shared" si="96"/>
        <v>0</v>
      </c>
      <c r="I79" s="48">
        <f t="shared" si="30"/>
        <v>0.41407777036815596</v>
      </c>
      <c r="J79" s="48">
        <f t="shared" si="30"/>
        <v>0.42856462860270839</v>
      </c>
      <c r="K79" s="48">
        <f t="shared" si="30"/>
        <v>0</v>
      </c>
      <c r="L79" s="49" t="str">
        <f>+B79</f>
        <v>THÀNH PHỐ HÀ TĨNH</v>
      </c>
      <c r="M79" s="52"/>
      <c r="N79" s="50"/>
    </row>
    <row r="80" spans="1:14" s="44" customFormat="1" ht="18.75" customHeight="1" x14ac:dyDescent="0.45">
      <c r="A80" s="37" t="s">
        <v>10</v>
      </c>
      <c r="B80" s="38" t="s">
        <v>11</v>
      </c>
      <c r="C80" s="39">
        <f>SUM(D80:E80)</f>
        <v>3601.4</v>
      </c>
      <c r="D80" s="39">
        <f>D83+D86+D89</f>
        <v>3601.4</v>
      </c>
      <c r="E80" s="39">
        <f t="shared" ref="E80:E81" si="97">E83+E86+E89</f>
        <v>0</v>
      </c>
      <c r="F80" s="39">
        <f t="shared" ref="F80:F81" si="98">SUM(G80:H80)</f>
        <v>3601.3999999999996</v>
      </c>
      <c r="G80" s="39">
        <f t="shared" ref="G80:H81" si="99">G83+G86+G89</f>
        <v>3601.3999999999996</v>
      </c>
      <c r="H80" s="39">
        <f t="shared" si="99"/>
        <v>0</v>
      </c>
      <c r="I80" s="40">
        <f t="shared" si="30"/>
        <v>0.99999999999999989</v>
      </c>
      <c r="J80" s="40">
        <f t="shared" si="30"/>
        <v>0.99999999999999989</v>
      </c>
      <c r="K80" s="40" t="str">
        <f t="shared" si="30"/>
        <v>-</v>
      </c>
      <c r="L80" s="41" t="str">
        <f>+L79</f>
        <v>THÀNH PHỐ HÀ TĨNH</v>
      </c>
      <c r="M80" s="42"/>
      <c r="N80" s="43"/>
    </row>
    <row r="81" spans="1:14" s="44" customFormat="1" ht="18.75" customHeight="1" x14ac:dyDescent="0.45">
      <c r="A81" s="37" t="s">
        <v>10</v>
      </c>
      <c r="B81" s="38" t="s">
        <v>12</v>
      </c>
      <c r="C81" s="39">
        <f>SUM(D81:E81)</f>
        <v>5096</v>
      </c>
      <c r="D81" s="39">
        <f>D84+D87+D90</f>
        <v>4802</v>
      </c>
      <c r="E81" s="39">
        <f t="shared" si="97"/>
        <v>294</v>
      </c>
      <c r="F81" s="39">
        <f t="shared" si="98"/>
        <v>0</v>
      </c>
      <c r="G81" s="39">
        <f t="shared" si="99"/>
        <v>0</v>
      </c>
      <c r="H81" s="39">
        <f t="shared" si="99"/>
        <v>0</v>
      </c>
      <c r="I81" s="40">
        <f t="shared" si="30"/>
        <v>0</v>
      </c>
      <c r="J81" s="40">
        <f t="shared" si="30"/>
        <v>0</v>
      </c>
      <c r="K81" s="40">
        <f t="shared" si="30"/>
        <v>0</v>
      </c>
      <c r="L81" s="41" t="str">
        <f t="shared" ref="L81:L90" si="100">+L80</f>
        <v>THÀNH PHỐ HÀ TĨNH</v>
      </c>
      <c r="M81" s="42"/>
      <c r="N81" s="43"/>
    </row>
    <row r="82" spans="1:14" s="51" customFormat="1" ht="27" customHeight="1" x14ac:dyDescent="0.45">
      <c r="A82" s="45">
        <v>1</v>
      </c>
      <c r="B82" s="46" t="s">
        <v>13</v>
      </c>
      <c r="C82" s="47">
        <f>SUM(C83:C84)</f>
        <v>0</v>
      </c>
      <c r="D82" s="47">
        <f t="shared" ref="D82:H82" si="101">SUM(D83:D84)</f>
        <v>0</v>
      </c>
      <c r="E82" s="47">
        <f t="shared" si="101"/>
        <v>0</v>
      </c>
      <c r="F82" s="47">
        <f t="shared" si="101"/>
        <v>0</v>
      </c>
      <c r="G82" s="47">
        <f t="shared" si="101"/>
        <v>0</v>
      </c>
      <c r="H82" s="47">
        <f t="shared" si="101"/>
        <v>0</v>
      </c>
      <c r="I82" s="48" t="str">
        <f t="shared" si="30"/>
        <v>-</v>
      </c>
      <c r="J82" s="48" t="str">
        <f t="shared" si="30"/>
        <v>-</v>
      </c>
      <c r="K82" s="48" t="str">
        <f t="shared" si="30"/>
        <v>-</v>
      </c>
      <c r="L82" s="49" t="str">
        <f t="shared" si="100"/>
        <v>THÀNH PHỐ HÀ TĨNH</v>
      </c>
      <c r="M82" s="49" t="s">
        <v>14</v>
      </c>
      <c r="N82" s="50"/>
    </row>
    <row r="83" spans="1:14" s="44" customFormat="1" ht="18.75" customHeight="1" x14ac:dyDescent="0.45">
      <c r="A83" s="37" t="s">
        <v>10</v>
      </c>
      <c r="B83" s="38" t="s">
        <v>11</v>
      </c>
      <c r="C83" s="39">
        <f t="shared" ref="C83:C84" si="102">SUM(D83:E83)</f>
        <v>0</v>
      </c>
      <c r="D83" s="39"/>
      <c r="E83" s="39"/>
      <c r="F83" s="39">
        <f t="shared" ref="F83:F84" si="103">SUM(G83:H83)</f>
        <v>0</v>
      </c>
      <c r="G83" s="39"/>
      <c r="H83" s="39"/>
      <c r="I83" s="40" t="str">
        <f t="shared" si="30"/>
        <v>-</v>
      </c>
      <c r="J83" s="40" t="str">
        <f t="shared" si="30"/>
        <v>-</v>
      </c>
      <c r="K83" s="40" t="str">
        <f t="shared" si="30"/>
        <v>-</v>
      </c>
      <c r="L83" s="41" t="str">
        <f t="shared" si="100"/>
        <v>THÀNH PHỐ HÀ TĨNH</v>
      </c>
      <c r="M83" s="41" t="s">
        <v>14</v>
      </c>
      <c r="N83" s="43"/>
    </row>
    <row r="84" spans="1:14" s="44" customFormat="1" ht="18.75" customHeight="1" x14ac:dyDescent="0.45">
      <c r="A84" s="37" t="s">
        <v>10</v>
      </c>
      <c r="B84" s="38" t="s">
        <v>12</v>
      </c>
      <c r="C84" s="39">
        <f t="shared" si="102"/>
        <v>0</v>
      </c>
      <c r="D84" s="39"/>
      <c r="E84" s="39"/>
      <c r="F84" s="39">
        <f t="shared" si="103"/>
        <v>0</v>
      </c>
      <c r="G84" s="39"/>
      <c r="H84" s="39"/>
      <c r="I84" s="40" t="str">
        <f t="shared" si="30"/>
        <v>-</v>
      </c>
      <c r="J84" s="40" t="str">
        <f t="shared" si="30"/>
        <v>-</v>
      </c>
      <c r="K84" s="40" t="str">
        <f t="shared" si="30"/>
        <v>-</v>
      </c>
      <c r="L84" s="41" t="str">
        <f t="shared" si="100"/>
        <v>THÀNH PHỐ HÀ TĨNH</v>
      </c>
      <c r="M84" s="41" t="s">
        <v>14</v>
      </c>
      <c r="N84" s="43"/>
    </row>
    <row r="85" spans="1:14" s="51" customFormat="1" ht="18.75" customHeight="1" x14ac:dyDescent="0.45">
      <c r="A85" s="45">
        <v>2</v>
      </c>
      <c r="B85" s="46" t="s">
        <v>15</v>
      </c>
      <c r="C85" s="47">
        <f>SUM(C86:C87)</f>
        <v>4487</v>
      </c>
      <c r="D85" s="47">
        <f t="shared" ref="D85:H85" si="104">SUM(D86:D87)</f>
        <v>4193</v>
      </c>
      <c r="E85" s="47">
        <f t="shared" si="104"/>
        <v>294</v>
      </c>
      <c r="F85" s="47">
        <f t="shared" si="104"/>
        <v>0</v>
      </c>
      <c r="G85" s="47">
        <f t="shared" si="104"/>
        <v>0</v>
      </c>
      <c r="H85" s="47">
        <f t="shared" si="104"/>
        <v>0</v>
      </c>
      <c r="I85" s="48">
        <f t="shared" si="30"/>
        <v>0</v>
      </c>
      <c r="J85" s="48">
        <f t="shared" si="30"/>
        <v>0</v>
      </c>
      <c r="K85" s="48">
        <f t="shared" si="30"/>
        <v>0</v>
      </c>
      <c r="L85" s="49" t="str">
        <f t="shared" si="100"/>
        <v>THÀNH PHỐ HÀ TĨNH</v>
      </c>
      <c r="M85" s="49" t="s">
        <v>16</v>
      </c>
      <c r="N85" s="50"/>
    </row>
    <row r="86" spans="1:14" s="44" customFormat="1" ht="18.75" customHeight="1" x14ac:dyDescent="0.45">
      <c r="A86" s="37" t="s">
        <v>10</v>
      </c>
      <c r="B86" s="38" t="s">
        <v>11</v>
      </c>
      <c r="C86" s="39">
        <f t="shared" ref="C86:C87" si="105">SUM(D86:E86)</f>
        <v>0</v>
      </c>
      <c r="D86" s="39">
        <v>0</v>
      </c>
      <c r="E86" s="39">
        <v>0</v>
      </c>
      <c r="F86" s="39">
        <f t="shared" ref="F86:F87" si="106">SUM(G86:H86)</f>
        <v>0</v>
      </c>
      <c r="G86" s="39">
        <v>0</v>
      </c>
      <c r="H86" s="39">
        <v>0</v>
      </c>
      <c r="I86" s="40" t="str">
        <f t="shared" si="30"/>
        <v>-</v>
      </c>
      <c r="J86" s="40" t="str">
        <f t="shared" si="30"/>
        <v>-</v>
      </c>
      <c r="K86" s="40" t="str">
        <f t="shared" si="30"/>
        <v>-</v>
      </c>
      <c r="L86" s="41" t="str">
        <f t="shared" si="100"/>
        <v>THÀNH PHỐ HÀ TĨNH</v>
      </c>
      <c r="M86" s="41" t="s">
        <v>16</v>
      </c>
      <c r="N86" s="43"/>
    </row>
    <row r="87" spans="1:14" s="44" customFormat="1" ht="18.75" customHeight="1" x14ac:dyDescent="0.45">
      <c r="A87" s="37" t="s">
        <v>10</v>
      </c>
      <c r="B87" s="38" t="s">
        <v>12</v>
      </c>
      <c r="C87" s="39">
        <f t="shared" si="105"/>
        <v>4487</v>
      </c>
      <c r="D87" s="39">
        <v>4193</v>
      </c>
      <c r="E87" s="39">
        <v>294</v>
      </c>
      <c r="F87" s="39">
        <f t="shared" si="106"/>
        <v>0</v>
      </c>
      <c r="G87" s="39">
        <v>0</v>
      </c>
      <c r="H87" s="39">
        <v>0</v>
      </c>
      <c r="I87" s="40">
        <f t="shared" si="30"/>
        <v>0</v>
      </c>
      <c r="J87" s="40">
        <f t="shared" si="30"/>
        <v>0</v>
      </c>
      <c r="K87" s="40">
        <f t="shared" si="30"/>
        <v>0</v>
      </c>
      <c r="L87" s="41" t="str">
        <f t="shared" si="100"/>
        <v>THÀNH PHỐ HÀ TĨNH</v>
      </c>
      <c r="M87" s="41" t="s">
        <v>16</v>
      </c>
      <c r="N87" s="43"/>
    </row>
    <row r="88" spans="1:14" s="51" customFormat="1" ht="18.75" customHeight="1" x14ac:dyDescent="0.45">
      <c r="A88" s="45">
        <v>3</v>
      </c>
      <c r="B88" s="46" t="s">
        <v>17</v>
      </c>
      <c r="C88" s="47">
        <f>SUM(C89:C90)</f>
        <v>4210.3999999999996</v>
      </c>
      <c r="D88" s="47">
        <f t="shared" ref="D88:H88" si="107">SUM(D89:D90)</f>
        <v>4210.3999999999996</v>
      </c>
      <c r="E88" s="47">
        <f t="shared" si="107"/>
        <v>0</v>
      </c>
      <c r="F88" s="47">
        <f t="shared" si="107"/>
        <v>3601.3999999999996</v>
      </c>
      <c r="G88" s="47">
        <f t="shared" si="107"/>
        <v>3601.3999999999996</v>
      </c>
      <c r="H88" s="47">
        <f t="shared" si="107"/>
        <v>0</v>
      </c>
      <c r="I88" s="48">
        <f t="shared" si="30"/>
        <v>0.85535816074482229</v>
      </c>
      <c r="J88" s="48">
        <f t="shared" si="30"/>
        <v>0.85535816074482229</v>
      </c>
      <c r="K88" s="48" t="str">
        <f t="shared" si="30"/>
        <v>-</v>
      </c>
      <c r="L88" s="49" t="str">
        <f t="shared" si="100"/>
        <v>THÀNH PHỐ HÀ TĨNH</v>
      </c>
      <c r="M88" s="49" t="s">
        <v>18</v>
      </c>
      <c r="N88" s="50"/>
    </row>
    <row r="89" spans="1:14" s="44" customFormat="1" ht="18.75" customHeight="1" x14ac:dyDescent="0.45">
      <c r="A89" s="37" t="s">
        <v>10</v>
      </c>
      <c r="B89" s="38" t="s">
        <v>11</v>
      </c>
      <c r="C89" s="39">
        <f t="shared" ref="C89:C90" si="108">SUM(D89:E89)</f>
        <v>3601.4</v>
      </c>
      <c r="D89" s="39">
        <v>3601.4</v>
      </c>
      <c r="E89" s="39">
        <v>0</v>
      </c>
      <c r="F89" s="39">
        <f t="shared" ref="F89:F90" si="109">SUM(G89:H89)</f>
        <v>3601.3999999999996</v>
      </c>
      <c r="G89" s="39">
        <v>3601.3999999999996</v>
      </c>
      <c r="H89" s="39">
        <v>0</v>
      </c>
      <c r="I89" s="40">
        <f t="shared" si="30"/>
        <v>0.99999999999999989</v>
      </c>
      <c r="J89" s="40">
        <f t="shared" si="30"/>
        <v>0.99999999999999989</v>
      </c>
      <c r="K89" s="40" t="str">
        <f t="shared" si="30"/>
        <v>-</v>
      </c>
      <c r="L89" s="41" t="str">
        <f t="shared" si="100"/>
        <v>THÀNH PHỐ HÀ TĨNH</v>
      </c>
      <c r="M89" s="41" t="s">
        <v>18</v>
      </c>
      <c r="N89" s="43"/>
    </row>
    <row r="90" spans="1:14" s="44" customFormat="1" ht="18.75" customHeight="1" x14ac:dyDescent="0.45">
      <c r="A90" s="37" t="s">
        <v>10</v>
      </c>
      <c r="B90" s="38" t="s">
        <v>12</v>
      </c>
      <c r="C90" s="39">
        <f t="shared" si="108"/>
        <v>609</v>
      </c>
      <c r="D90" s="39">
        <v>609</v>
      </c>
      <c r="E90" s="39">
        <v>0</v>
      </c>
      <c r="F90" s="39">
        <f t="shared" si="109"/>
        <v>0</v>
      </c>
      <c r="G90" s="39">
        <v>0</v>
      </c>
      <c r="H90" s="39">
        <v>0</v>
      </c>
      <c r="I90" s="40">
        <f t="shared" ref="I90:K153" si="110">IFERROR(F90/C90,"-")</f>
        <v>0</v>
      </c>
      <c r="J90" s="40">
        <f t="shared" si="110"/>
        <v>0</v>
      </c>
      <c r="K90" s="40" t="str">
        <f t="shared" si="110"/>
        <v>-</v>
      </c>
      <c r="L90" s="41" t="str">
        <f t="shared" si="100"/>
        <v>THÀNH PHỐ HÀ TĨNH</v>
      </c>
      <c r="M90" s="41" t="s">
        <v>18</v>
      </c>
      <c r="N90" s="43"/>
    </row>
    <row r="91" spans="1:14" s="51" customFormat="1" ht="18.75" customHeight="1" x14ac:dyDescent="0.45">
      <c r="A91" s="45"/>
      <c r="B91" s="45" t="s">
        <v>27</v>
      </c>
      <c r="C91" s="47">
        <f>SUM(C92:C93)</f>
        <v>25067.879999999997</v>
      </c>
      <c r="D91" s="47">
        <f t="shared" ref="D91:H91" si="111">SUM(D92:D93)</f>
        <v>22367.879999999997</v>
      </c>
      <c r="E91" s="47">
        <f t="shared" si="111"/>
        <v>2700</v>
      </c>
      <c r="F91" s="47">
        <f t="shared" si="111"/>
        <v>6745.0579999999991</v>
      </c>
      <c r="G91" s="47">
        <f t="shared" si="111"/>
        <v>6745.0579999999991</v>
      </c>
      <c r="H91" s="47">
        <f t="shared" si="111"/>
        <v>0</v>
      </c>
      <c r="I91" s="48">
        <f t="shared" si="110"/>
        <v>0.26907173642126897</v>
      </c>
      <c r="J91" s="48">
        <f t="shared" si="110"/>
        <v>0.30155106339983939</v>
      </c>
      <c r="K91" s="48">
        <f t="shared" si="110"/>
        <v>0</v>
      </c>
      <c r="L91" s="49" t="str">
        <f>+B91</f>
        <v>HUYỆN THẠCH HÀ</v>
      </c>
      <c r="M91" s="52"/>
      <c r="N91" s="50"/>
    </row>
    <row r="92" spans="1:14" s="44" customFormat="1" ht="18.75" customHeight="1" x14ac:dyDescent="0.45">
      <c r="A92" s="37" t="s">
        <v>10</v>
      </c>
      <c r="B92" s="38" t="s">
        <v>11</v>
      </c>
      <c r="C92" s="39">
        <f>SUM(D92:E92)</f>
        <v>17425.879999999997</v>
      </c>
      <c r="D92" s="39">
        <f>D95+D98+D101</f>
        <v>15125.88</v>
      </c>
      <c r="E92" s="39">
        <f t="shared" ref="E92:E93" si="112">E95+E98+E101</f>
        <v>2300</v>
      </c>
      <c r="F92" s="39">
        <f t="shared" ref="F92:F93" si="113">SUM(G92:H92)</f>
        <v>6745.0579999999991</v>
      </c>
      <c r="G92" s="39">
        <f t="shared" ref="G92:H93" si="114">G95+G98+G101</f>
        <v>6745.0579999999991</v>
      </c>
      <c r="H92" s="39">
        <f t="shared" si="114"/>
        <v>0</v>
      </c>
      <c r="I92" s="40">
        <f t="shared" si="110"/>
        <v>0.38707129855135008</v>
      </c>
      <c r="J92" s="40">
        <f t="shared" si="110"/>
        <v>0.44592830301443614</v>
      </c>
      <c r="K92" s="40">
        <f t="shared" si="110"/>
        <v>0</v>
      </c>
      <c r="L92" s="41" t="str">
        <f>+L91</f>
        <v>HUYỆN THẠCH HÀ</v>
      </c>
      <c r="M92" s="42"/>
      <c r="N92" s="43"/>
    </row>
    <row r="93" spans="1:14" s="44" customFormat="1" ht="18.75" customHeight="1" x14ac:dyDescent="0.45">
      <c r="A93" s="37" t="s">
        <v>10</v>
      </c>
      <c r="B93" s="38" t="s">
        <v>12</v>
      </c>
      <c r="C93" s="39">
        <f>SUM(D93:E93)</f>
        <v>7642</v>
      </c>
      <c r="D93" s="39">
        <f>D96+D99+D102</f>
        <v>7242</v>
      </c>
      <c r="E93" s="39">
        <f t="shared" si="112"/>
        <v>400</v>
      </c>
      <c r="F93" s="39">
        <f t="shared" si="113"/>
        <v>0</v>
      </c>
      <c r="G93" s="39">
        <f t="shared" si="114"/>
        <v>0</v>
      </c>
      <c r="H93" s="39">
        <f t="shared" si="114"/>
        <v>0</v>
      </c>
      <c r="I93" s="40">
        <f t="shared" si="110"/>
        <v>0</v>
      </c>
      <c r="J93" s="40">
        <f t="shared" si="110"/>
        <v>0</v>
      </c>
      <c r="K93" s="40">
        <f t="shared" si="110"/>
        <v>0</v>
      </c>
      <c r="L93" s="41" t="str">
        <f t="shared" ref="L93:L102" si="115">+L92</f>
        <v>HUYỆN THẠCH HÀ</v>
      </c>
      <c r="M93" s="42"/>
      <c r="N93" s="43"/>
    </row>
    <row r="94" spans="1:14" s="51" customFormat="1" ht="27" customHeight="1" x14ac:dyDescent="0.45">
      <c r="A94" s="45">
        <v>1</v>
      </c>
      <c r="B94" s="46" t="s">
        <v>13</v>
      </c>
      <c r="C94" s="47">
        <f>SUM(C95:C96)</f>
        <v>0</v>
      </c>
      <c r="D94" s="47">
        <f t="shared" ref="D94:H94" si="116">SUM(D95:D96)</f>
        <v>0</v>
      </c>
      <c r="E94" s="47">
        <f t="shared" si="116"/>
        <v>0</v>
      </c>
      <c r="F94" s="47">
        <f t="shared" si="116"/>
        <v>0</v>
      </c>
      <c r="G94" s="47">
        <f t="shared" si="116"/>
        <v>0</v>
      </c>
      <c r="H94" s="47">
        <f t="shared" si="116"/>
        <v>0</v>
      </c>
      <c r="I94" s="48" t="str">
        <f t="shared" si="110"/>
        <v>-</v>
      </c>
      <c r="J94" s="48" t="str">
        <f t="shared" si="110"/>
        <v>-</v>
      </c>
      <c r="K94" s="48" t="str">
        <f t="shared" si="110"/>
        <v>-</v>
      </c>
      <c r="L94" s="49" t="str">
        <f t="shared" si="115"/>
        <v>HUYỆN THẠCH HÀ</v>
      </c>
      <c r="M94" s="49" t="s">
        <v>14</v>
      </c>
      <c r="N94" s="50"/>
    </row>
    <row r="95" spans="1:14" s="44" customFormat="1" ht="18.75" customHeight="1" x14ac:dyDescent="0.45">
      <c r="A95" s="37" t="s">
        <v>10</v>
      </c>
      <c r="B95" s="38" t="s">
        <v>11</v>
      </c>
      <c r="C95" s="39">
        <f t="shared" ref="C95:C96" si="117">SUM(D95:E95)</f>
        <v>0</v>
      </c>
      <c r="D95" s="39"/>
      <c r="E95" s="39"/>
      <c r="F95" s="39">
        <f t="shared" ref="F95:F96" si="118">SUM(G95:H95)</f>
        <v>0</v>
      </c>
      <c r="G95" s="39"/>
      <c r="H95" s="39"/>
      <c r="I95" s="40" t="str">
        <f t="shared" si="110"/>
        <v>-</v>
      </c>
      <c r="J95" s="40" t="str">
        <f t="shared" si="110"/>
        <v>-</v>
      </c>
      <c r="K95" s="40" t="str">
        <f t="shared" si="110"/>
        <v>-</v>
      </c>
      <c r="L95" s="41" t="str">
        <f t="shared" si="115"/>
        <v>HUYỆN THẠCH HÀ</v>
      </c>
      <c r="M95" s="41" t="s">
        <v>14</v>
      </c>
      <c r="N95" s="43"/>
    </row>
    <row r="96" spans="1:14" s="44" customFormat="1" ht="18.75" customHeight="1" x14ac:dyDescent="0.45">
      <c r="A96" s="37" t="s">
        <v>10</v>
      </c>
      <c r="B96" s="38" t="s">
        <v>12</v>
      </c>
      <c r="C96" s="39">
        <f t="shared" si="117"/>
        <v>0</v>
      </c>
      <c r="D96" s="39"/>
      <c r="E96" s="39"/>
      <c r="F96" s="39">
        <f t="shared" si="118"/>
        <v>0</v>
      </c>
      <c r="G96" s="39"/>
      <c r="H96" s="39"/>
      <c r="I96" s="40" t="str">
        <f t="shared" si="110"/>
        <v>-</v>
      </c>
      <c r="J96" s="40" t="str">
        <f t="shared" si="110"/>
        <v>-</v>
      </c>
      <c r="K96" s="40" t="str">
        <f t="shared" si="110"/>
        <v>-</v>
      </c>
      <c r="L96" s="41" t="str">
        <f t="shared" si="115"/>
        <v>HUYỆN THẠCH HÀ</v>
      </c>
      <c r="M96" s="41" t="s">
        <v>14</v>
      </c>
      <c r="N96" s="43"/>
    </row>
    <row r="97" spans="1:14" s="51" customFormat="1" ht="18.75" customHeight="1" x14ac:dyDescent="0.45">
      <c r="A97" s="45">
        <v>2</v>
      </c>
      <c r="B97" s="46" t="s">
        <v>15</v>
      </c>
      <c r="C97" s="47">
        <f>SUM(C98:C99)</f>
        <v>6116</v>
      </c>
      <c r="D97" s="47">
        <f t="shared" ref="D97:H97" si="119">SUM(D98:D99)</f>
        <v>5716</v>
      </c>
      <c r="E97" s="47">
        <f t="shared" si="119"/>
        <v>400</v>
      </c>
      <c r="F97" s="47">
        <f t="shared" si="119"/>
        <v>0</v>
      </c>
      <c r="G97" s="47">
        <f t="shared" si="119"/>
        <v>0</v>
      </c>
      <c r="H97" s="47">
        <f t="shared" si="119"/>
        <v>0</v>
      </c>
      <c r="I97" s="48">
        <f t="shared" si="110"/>
        <v>0</v>
      </c>
      <c r="J97" s="48">
        <f t="shared" si="110"/>
        <v>0</v>
      </c>
      <c r="K97" s="48">
        <f t="shared" si="110"/>
        <v>0</v>
      </c>
      <c r="L97" s="49" t="str">
        <f t="shared" si="115"/>
        <v>HUYỆN THẠCH HÀ</v>
      </c>
      <c r="M97" s="49" t="s">
        <v>16</v>
      </c>
      <c r="N97" s="50"/>
    </row>
    <row r="98" spans="1:14" s="44" customFormat="1" ht="18.75" customHeight="1" x14ac:dyDescent="0.45">
      <c r="A98" s="37" t="s">
        <v>10</v>
      </c>
      <c r="B98" s="38" t="s">
        <v>11</v>
      </c>
      <c r="C98" s="39">
        <f t="shared" ref="C98:C99" si="120">SUM(D98:E98)</f>
        <v>0</v>
      </c>
      <c r="D98" s="39">
        <v>0</v>
      </c>
      <c r="E98" s="39">
        <v>0</v>
      </c>
      <c r="F98" s="39">
        <f t="shared" ref="F98:F99" si="121">SUM(G98:H98)</f>
        <v>0</v>
      </c>
      <c r="G98" s="39">
        <v>0</v>
      </c>
      <c r="H98" s="39">
        <v>0</v>
      </c>
      <c r="I98" s="40" t="str">
        <f t="shared" si="110"/>
        <v>-</v>
      </c>
      <c r="J98" s="40" t="str">
        <f t="shared" si="110"/>
        <v>-</v>
      </c>
      <c r="K98" s="40" t="str">
        <f t="shared" si="110"/>
        <v>-</v>
      </c>
      <c r="L98" s="41" t="str">
        <f t="shared" si="115"/>
        <v>HUYỆN THẠCH HÀ</v>
      </c>
      <c r="M98" s="41" t="s">
        <v>16</v>
      </c>
      <c r="N98" s="43"/>
    </row>
    <row r="99" spans="1:14" s="44" customFormat="1" ht="18.75" customHeight="1" x14ac:dyDescent="0.45">
      <c r="A99" s="37" t="s">
        <v>10</v>
      </c>
      <c r="B99" s="38" t="s">
        <v>12</v>
      </c>
      <c r="C99" s="39">
        <f t="shared" si="120"/>
        <v>6116</v>
      </c>
      <c r="D99" s="39">
        <v>5716</v>
      </c>
      <c r="E99" s="39">
        <v>400</v>
      </c>
      <c r="F99" s="39">
        <f t="shared" si="121"/>
        <v>0</v>
      </c>
      <c r="G99" s="39">
        <v>0</v>
      </c>
      <c r="H99" s="39">
        <v>0</v>
      </c>
      <c r="I99" s="40">
        <f t="shared" si="110"/>
        <v>0</v>
      </c>
      <c r="J99" s="40">
        <f t="shared" si="110"/>
        <v>0</v>
      </c>
      <c r="K99" s="40">
        <f t="shared" si="110"/>
        <v>0</v>
      </c>
      <c r="L99" s="41" t="str">
        <f t="shared" si="115"/>
        <v>HUYỆN THẠCH HÀ</v>
      </c>
      <c r="M99" s="41" t="s">
        <v>16</v>
      </c>
      <c r="N99" s="43"/>
    </row>
    <row r="100" spans="1:14" s="51" customFormat="1" ht="18.75" customHeight="1" x14ac:dyDescent="0.45">
      <c r="A100" s="45">
        <v>3</v>
      </c>
      <c r="B100" s="46" t="s">
        <v>17</v>
      </c>
      <c r="C100" s="47">
        <f>SUM(C101:C102)</f>
        <v>18951.879999999997</v>
      </c>
      <c r="D100" s="47">
        <f t="shared" ref="D100:H100" si="122">SUM(D101:D102)</f>
        <v>16651.879999999997</v>
      </c>
      <c r="E100" s="47">
        <f t="shared" si="122"/>
        <v>2300</v>
      </c>
      <c r="F100" s="47">
        <f t="shared" si="122"/>
        <v>6745.0579999999991</v>
      </c>
      <c r="G100" s="47">
        <f t="shared" si="122"/>
        <v>6745.0579999999991</v>
      </c>
      <c r="H100" s="47">
        <f t="shared" si="122"/>
        <v>0</v>
      </c>
      <c r="I100" s="48">
        <f t="shared" si="110"/>
        <v>0.35590442742355904</v>
      </c>
      <c r="J100" s="48">
        <f t="shared" si="110"/>
        <v>0.40506285176208334</v>
      </c>
      <c r="K100" s="48">
        <f t="shared" si="110"/>
        <v>0</v>
      </c>
      <c r="L100" s="49" t="str">
        <f t="shared" si="115"/>
        <v>HUYỆN THẠCH HÀ</v>
      </c>
      <c r="M100" s="49" t="s">
        <v>18</v>
      </c>
      <c r="N100" s="50"/>
    </row>
    <row r="101" spans="1:14" s="44" customFormat="1" ht="18.75" customHeight="1" x14ac:dyDescent="0.45">
      <c r="A101" s="37" t="s">
        <v>10</v>
      </c>
      <c r="B101" s="38" t="s">
        <v>11</v>
      </c>
      <c r="C101" s="39">
        <f t="shared" ref="C101:C102" si="123">SUM(D101:E101)</f>
        <v>17425.879999999997</v>
      </c>
      <c r="D101" s="39">
        <v>15125.88</v>
      </c>
      <c r="E101" s="39">
        <v>2300</v>
      </c>
      <c r="F101" s="39">
        <f t="shared" ref="F101:F102" si="124">SUM(G101:H101)</f>
        <v>6745.0579999999991</v>
      </c>
      <c r="G101" s="39">
        <v>6745.0579999999991</v>
      </c>
      <c r="H101" s="39">
        <v>0</v>
      </c>
      <c r="I101" s="40">
        <f t="shared" si="110"/>
        <v>0.38707129855135008</v>
      </c>
      <c r="J101" s="40">
        <f t="shared" si="110"/>
        <v>0.44592830301443614</v>
      </c>
      <c r="K101" s="40">
        <f t="shared" si="110"/>
        <v>0</v>
      </c>
      <c r="L101" s="41" t="str">
        <f t="shared" si="115"/>
        <v>HUYỆN THẠCH HÀ</v>
      </c>
      <c r="M101" s="41" t="s">
        <v>18</v>
      </c>
      <c r="N101" s="43"/>
    </row>
    <row r="102" spans="1:14" s="44" customFormat="1" ht="18.75" customHeight="1" x14ac:dyDescent="0.45">
      <c r="A102" s="37" t="s">
        <v>10</v>
      </c>
      <c r="B102" s="38" t="s">
        <v>12</v>
      </c>
      <c r="C102" s="39">
        <f t="shared" si="123"/>
        <v>1526</v>
      </c>
      <c r="D102" s="39">
        <v>1526</v>
      </c>
      <c r="E102" s="39">
        <v>0</v>
      </c>
      <c r="F102" s="39">
        <f t="shared" si="124"/>
        <v>0</v>
      </c>
      <c r="G102" s="39">
        <v>0</v>
      </c>
      <c r="H102" s="39">
        <v>0</v>
      </c>
      <c r="I102" s="40">
        <f t="shared" si="110"/>
        <v>0</v>
      </c>
      <c r="J102" s="40">
        <f t="shared" si="110"/>
        <v>0</v>
      </c>
      <c r="K102" s="40" t="str">
        <f t="shared" si="110"/>
        <v>-</v>
      </c>
      <c r="L102" s="41" t="str">
        <f t="shared" si="115"/>
        <v>HUYỆN THẠCH HÀ</v>
      </c>
      <c r="M102" s="41" t="s">
        <v>18</v>
      </c>
      <c r="N102" s="43"/>
    </row>
    <row r="103" spans="1:14" s="51" customFormat="1" ht="18.75" customHeight="1" x14ac:dyDescent="0.45">
      <c r="A103" s="45"/>
      <c r="B103" s="45" t="s">
        <v>28</v>
      </c>
      <c r="C103" s="47">
        <f>SUM(C104:C105)</f>
        <v>20485.48</v>
      </c>
      <c r="D103" s="47">
        <f t="shared" ref="D103:H103" si="125">SUM(D104:D105)</f>
        <v>17840.48</v>
      </c>
      <c r="E103" s="47">
        <f t="shared" si="125"/>
        <v>2645</v>
      </c>
      <c r="F103" s="47">
        <f t="shared" si="125"/>
        <v>11348.39435</v>
      </c>
      <c r="G103" s="47">
        <f t="shared" si="125"/>
        <v>9048.3943500000005</v>
      </c>
      <c r="H103" s="47">
        <f t="shared" si="125"/>
        <v>2300</v>
      </c>
      <c r="I103" s="48">
        <f t="shared" si="110"/>
        <v>0.55397258692498297</v>
      </c>
      <c r="J103" s="48">
        <f t="shared" si="110"/>
        <v>0.50718334652430885</v>
      </c>
      <c r="K103" s="48">
        <f t="shared" si="110"/>
        <v>0.86956521739130432</v>
      </c>
      <c r="L103" s="49" t="str">
        <f>+B103</f>
        <v>HUYỆN CAN LỘC</v>
      </c>
      <c r="M103" s="52"/>
      <c r="N103" s="50"/>
    </row>
    <row r="104" spans="1:14" s="44" customFormat="1" ht="18.75" customHeight="1" x14ac:dyDescent="0.45">
      <c r="A104" s="37" t="s">
        <v>10</v>
      </c>
      <c r="B104" s="38" t="s">
        <v>11</v>
      </c>
      <c r="C104" s="39">
        <f>SUM(D104:E104)</f>
        <v>13824.48</v>
      </c>
      <c r="D104" s="39">
        <f>D107+D110+D113</f>
        <v>11524.48</v>
      </c>
      <c r="E104" s="39">
        <f t="shared" ref="E104:E105" si="126">E107+E110+E113</f>
        <v>2300</v>
      </c>
      <c r="F104" s="39">
        <f t="shared" ref="F104:F105" si="127">SUM(G104:H104)</f>
        <v>11348.39435</v>
      </c>
      <c r="G104" s="39">
        <f t="shared" ref="G104:H105" si="128">G107+G110+G113</f>
        <v>9048.3943500000005</v>
      </c>
      <c r="H104" s="39">
        <f t="shared" si="128"/>
        <v>2300</v>
      </c>
      <c r="I104" s="40">
        <f t="shared" si="110"/>
        <v>0.82089122701179362</v>
      </c>
      <c r="J104" s="40">
        <f t="shared" si="110"/>
        <v>0.78514556405148006</v>
      </c>
      <c r="K104" s="40">
        <f t="shared" si="110"/>
        <v>1</v>
      </c>
      <c r="L104" s="41" t="str">
        <f>+L103</f>
        <v>HUYỆN CAN LỘC</v>
      </c>
      <c r="M104" s="42"/>
      <c r="N104" s="43"/>
    </row>
    <row r="105" spans="1:14" s="44" customFormat="1" ht="18.75" customHeight="1" x14ac:dyDescent="0.45">
      <c r="A105" s="37" t="s">
        <v>10</v>
      </c>
      <c r="B105" s="38" t="s">
        <v>12</v>
      </c>
      <c r="C105" s="39">
        <f>SUM(D105:E105)</f>
        <v>6661</v>
      </c>
      <c r="D105" s="39">
        <f>D108+D111+D114</f>
        <v>6316</v>
      </c>
      <c r="E105" s="39">
        <f t="shared" si="126"/>
        <v>345</v>
      </c>
      <c r="F105" s="39">
        <f t="shared" si="127"/>
        <v>0</v>
      </c>
      <c r="G105" s="39">
        <f t="shared" si="128"/>
        <v>0</v>
      </c>
      <c r="H105" s="39">
        <f t="shared" si="128"/>
        <v>0</v>
      </c>
      <c r="I105" s="40">
        <f t="shared" si="110"/>
        <v>0</v>
      </c>
      <c r="J105" s="40">
        <f t="shared" si="110"/>
        <v>0</v>
      </c>
      <c r="K105" s="40">
        <f t="shared" si="110"/>
        <v>0</v>
      </c>
      <c r="L105" s="41" t="str">
        <f t="shared" ref="L105:L114" si="129">+L104</f>
        <v>HUYỆN CAN LỘC</v>
      </c>
      <c r="M105" s="42"/>
      <c r="N105" s="43"/>
    </row>
    <row r="106" spans="1:14" s="51" customFormat="1" ht="27" customHeight="1" x14ac:dyDescent="0.45">
      <c r="A106" s="45">
        <v>1</v>
      </c>
      <c r="B106" s="46" t="s">
        <v>13</v>
      </c>
      <c r="C106" s="47">
        <f>SUM(C107:C108)</f>
        <v>0</v>
      </c>
      <c r="D106" s="47">
        <f t="shared" ref="D106:H106" si="130">SUM(D107:D108)</f>
        <v>0</v>
      </c>
      <c r="E106" s="47">
        <f t="shared" si="130"/>
        <v>0</v>
      </c>
      <c r="F106" s="47">
        <f t="shared" si="130"/>
        <v>0</v>
      </c>
      <c r="G106" s="47">
        <f t="shared" si="130"/>
        <v>0</v>
      </c>
      <c r="H106" s="47">
        <f t="shared" si="130"/>
        <v>0</v>
      </c>
      <c r="I106" s="48" t="str">
        <f t="shared" si="110"/>
        <v>-</v>
      </c>
      <c r="J106" s="48" t="str">
        <f t="shared" si="110"/>
        <v>-</v>
      </c>
      <c r="K106" s="48" t="str">
        <f t="shared" si="110"/>
        <v>-</v>
      </c>
      <c r="L106" s="49" t="str">
        <f t="shared" si="129"/>
        <v>HUYỆN CAN LỘC</v>
      </c>
      <c r="M106" s="49" t="s">
        <v>14</v>
      </c>
      <c r="N106" s="50"/>
    </row>
    <row r="107" spans="1:14" s="44" customFormat="1" ht="18.75" customHeight="1" x14ac:dyDescent="0.45">
      <c r="A107" s="37" t="s">
        <v>10</v>
      </c>
      <c r="B107" s="38" t="s">
        <v>11</v>
      </c>
      <c r="C107" s="39">
        <f t="shared" ref="C107:C108" si="131">SUM(D107:E107)</f>
        <v>0</v>
      </c>
      <c r="D107" s="39"/>
      <c r="E107" s="39"/>
      <c r="F107" s="39">
        <f t="shared" ref="F107:F108" si="132">SUM(G107:H107)</f>
        <v>0</v>
      </c>
      <c r="G107" s="39"/>
      <c r="H107" s="39"/>
      <c r="I107" s="40" t="str">
        <f t="shared" si="110"/>
        <v>-</v>
      </c>
      <c r="J107" s="40" t="str">
        <f t="shared" si="110"/>
        <v>-</v>
      </c>
      <c r="K107" s="40" t="str">
        <f t="shared" si="110"/>
        <v>-</v>
      </c>
      <c r="L107" s="41" t="str">
        <f t="shared" si="129"/>
        <v>HUYỆN CAN LỘC</v>
      </c>
      <c r="M107" s="41" t="s">
        <v>14</v>
      </c>
      <c r="N107" s="43"/>
    </row>
    <row r="108" spans="1:14" s="44" customFormat="1" ht="18.75" customHeight="1" x14ac:dyDescent="0.45">
      <c r="A108" s="37" t="s">
        <v>10</v>
      </c>
      <c r="B108" s="38" t="s">
        <v>12</v>
      </c>
      <c r="C108" s="39">
        <f t="shared" si="131"/>
        <v>0</v>
      </c>
      <c r="D108" s="39"/>
      <c r="E108" s="39"/>
      <c r="F108" s="39">
        <f t="shared" si="132"/>
        <v>0</v>
      </c>
      <c r="G108" s="39"/>
      <c r="H108" s="39"/>
      <c r="I108" s="40" t="str">
        <f t="shared" si="110"/>
        <v>-</v>
      </c>
      <c r="J108" s="40" t="str">
        <f t="shared" si="110"/>
        <v>-</v>
      </c>
      <c r="K108" s="40" t="str">
        <f t="shared" si="110"/>
        <v>-</v>
      </c>
      <c r="L108" s="41" t="str">
        <f t="shared" si="129"/>
        <v>HUYỆN CAN LỘC</v>
      </c>
      <c r="M108" s="41" t="s">
        <v>14</v>
      </c>
      <c r="N108" s="43"/>
    </row>
    <row r="109" spans="1:14" s="51" customFormat="1" ht="18.75" customHeight="1" x14ac:dyDescent="0.45">
      <c r="A109" s="45">
        <v>2</v>
      </c>
      <c r="B109" s="46" t="s">
        <v>15</v>
      </c>
      <c r="C109" s="47">
        <f>SUM(C110:C111)</f>
        <v>5260</v>
      </c>
      <c r="D109" s="47">
        <f t="shared" ref="D109:H109" si="133">SUM(D110:D111)</f>
        <v>4915</v>
      </c>
      <c r="E109" s="47">
        <f t="shared" si="133"/>
        <v>345</v>
      </c>
      <c r="F109" s="47">
        <f t="shared" si="133"/>
        <v>0</v>
      </c>
      <c r="G109" s="47">
        <f t="shared" si="133"/>
        <v>0</v>
      </c>
      <c r="H109" s="47">
        <f t="shared" si="133"/>
        <v>0</v>
      </c>
      <c r="I109" s="48">
        <f t="shared" si="110"/>
        <v>0</v>
      </c>
      <c r="J109" s="48">
        <f t="shared" si="110"/>
        <v>0</v>
      </c>
      <c r="K109" s="48">
        <f t="shared" si="110"/>
        <v>0</v>
      </c>
      <c r="L109" s="49" t="str">
        <f t="shared" si="129"/>
        <v>HUYỆN CAN LỘC</v>
      </c>
      <c r="M109" s="49" t="s">
        <v>16</v>
      </c>
      <c r="N109" s="50"/>
    </row>
    <row r="110" spans="1:14" s="44" customFormat="1" ht="18.75" customHeight="1" x14ac:dyDescent="0.45">
      <c r="A110" s="37" t="s">
        <v>10</v>
      </c>
      <c r="B110" s="38" t="s">
        <v>11</v>
      </c>
      <c r="C110" s="39">
        <f t="shared" ref="C110:C111" si="134">SUM(D110:E110)</f>
        <v>0</v>
      </c>
      <c r="D110" s="39">
        <v>0</v>
      </c>
      <c r="E110" s="39">
        <v>0</v>
      </c>
      <c r="F110" s="39">
        <f t="shared" ref="F110:F111" si="135">SUM(G110:H110)</f>
        <v>0</v>
      </c>
      <c r="G110" s="39">
        <v>0</v>
      </c>
      <c r="H110" s="39">
        <v>0</v>
      </c>
      <c r="I110" s="40" t="str">
        <f t="shared" si="110"/>
        <v>-</v>
      </c>
      <c r="J110" s="40" t="str">
        <f t="shared" si="110"/>
        <v>-</v>
      </c>
      <c r="K110" s="40" t="str">
        <f t="shared" si="110"/>
        <v>-</v>
      </c>
      <c r="L110" s="41" t="str">
        <f t="shared" si="129"/>
        <v>HUYỆN CAN LỘC</v>
      </c>
      <c r="M110" s="41" t="s">
        <v>16</v>
      </c>
      <c r="N110" s="43"/>
    </row>
    <row r="111" spans="1:14" s="44" customFormat="1" ht="18.75" customHeight="1" x14ac:dyDescent="0.45">
      <c r="A111" s="37" t="s">
        <v>10</v>
      </c>
      <c r="B111" s="38" t="s">
        <v>12</v>
      </c>
      <c r="C111" s="39">
        <f t="shared" si="134"/>
        <v>5260</v>
      </c>
      <c r="D111" s="39">
        <v>4915</v>
      </c>
      <c r="E111" s="39">
        <v>345</v>
      </c>
      <c r="F111" s="39">
        <f t="shared" si="135"/>
        <v>0</v>
      </c>
      <c r="G111" s="39">
        <v>0</v>
      </c>
      <c r="H111" s="39">
        <v>0</v>
      </c>
      <c r="I111" s="40">
        <f t="shared" si="110"/>
        <v>0</v>
      </c>
      <c r="J111" s="40">
        <f t="shared" si="110"/>
        <v>0</v>
      </c>
      <c r="K111" s="40">
        <f t="shared" si="110"/>
        <v>0</v>
      </c>
      <c r="L111" s="41" t="str">
        <f t="shared" si="129"/>
        <v>HUYỆN CAN LỘC</v>
      </c>
      <c r="M111" s="41" t="s">
        <v>16</v>
      </c>
      <c r="N111" s="43"/>
    </row>
    <row r="112" spans="1:14" s="51" customFormat="1" ht="18.75" customHeight="1" x14ac:dyDescent="0.45">
      <c r="A112" s="45">
        <v>3</v>
      </c>
      <c r="B112" s="46" t="s">
        <v>17</v>
      </c>
      <c r="C112" s="47">
        <f>SUM(C113:C114)</f>
        <v>15225.48</v>
      </c>
      <c r="D112" s="47">
        <f t="shared" ref="D112:H112" si="136">SUM(D113:D114)</f>
        <v>12925.48</v>
      </c>
      <c r="E112" s="47">
        <f t="shared" si="136"/>
        <v>2300</v>
      </c>
      <c r="F112" s="47">
        <f t="shared" si="136"/>
        <v>11348.39435</v>
      </c>
      <c r="G112" s="47">
        <f t="shared" si="136"/>
        <v>9048.3943500000005</v>
      </c>
      <c r="H112" s="47">
        <f t="shared" si="136"/>
        <v>2300</v>
      </c>
      <c r="I112" s="48">
        <f t="shared" si="110"/>
        <v>0.74535544035393309</v>
      </c>
      <c r="J112" s="48">
        <f t="shared" si="110"/>
        <v>0.70004319762206124</v>
      </c>
      <c r="K112" s="48">
        <f t="shared" si="110"/>
        <v>1</v>
      </c>
      <c r="L112" s="49" t="str">
        <f t="shared" si="129"/>
        <v>HUYỆN CAN LỘC</v>
      </c>
      <c r="M112" s="49" t="s">
        <v>18</v>
      </c>
      <c r="N112" s="50"/>
    </row>
    <row r="113" spans="1:14" s="44" customFormat="1" ht="18.75" customHeight="1" x14ac:dyDescent="0.45">
      <c r="A113" s="37" t="s">
        <v>10</v>
      </c>
      <c r="B113" s="38" t="s">
        <v>11</v>
      </c>
      <c r="C113" s="39">
        <f t="shared" ref="C113:C114" si="137">SUM(D113:E113)</f>
        <v>13824.48</v>
      </c>
      <c r="D113" s="39">
        <v>11524.48</v>
      </c>
      <c r="E113" s="39">
        <v>2300</v>
      </c>
      <c r="F113" s="39">
        <f t="shared" ref="F113:F114" si="138">SUM(G113:H113)</f>
        <v>11348.39435</v>
      </c>
      <c r="G113" s="39">
        <v>9048.3943500000005</v>
      </c>
      <c r="H113" s="39">
        <v>2300</v>
      </c>
      <c r="I113" s="40">
        <f t="shared" si="110"/>
        <v>0.82089122701179362</v>
      </c>
      <c r="J113" s="40">
        <f t="shared" si="110"/>
        <v>0.78514556405148006</v>
      </c>
      <c r="K113" s="40">
        <f t="shared" si="110"/>
        <v>1</v>
      </c>
      <c r="L113" s="41" t="str">
        <f t="shared" si="129"/>
        <v>HUYỆN CAN LỘC</v>
      </c>
      <c r="M113" s="41" t="s">
        <v>18</v>
      </c>
      <c r="N113" s="43"/>
    </row>
    <row r="114" spans="1:14" s="44" customFormat="1" ht="18.75" customHeight="1" x14ac:dyDescent="0.45">
      <c r="A114" s="37" t="s">
        <v>10</v>
      </c>
      <c r="B114" s="38" t="s">
        <v>12</v>
      </c>
      <c r="C114" s="39">
        <f t="shared" si="137"/>
        <v>1401</v>
      </c>
      <c r="D114" s="39">
        <v>1401</v>
      </c>
      <c r="E114" s="39">
        <v>0</v>
      </c>
      <c r="F114" s="39">
        <f t="shared" si="138"/>
        <v>0</v>
      </c>
      <c r="G114" s="39">
        <v>0</v>
      </c>
      <c r="H114" s="39">
        <v>0</v>
      </c>
      <c r="I114" s="40">
        <f t="shared" si="110"/>
        <v>0</v>
      </c>
      <c r="J114" s="40">
        <f t="shared" si="110"/>
        <v>0</v>
      </c>
      <c r="K114" s="40" t="str">
        <f t="shared" si="110"/>
        <v>-</v>
      </c>
      <c r="L114" s="41" t="str">
        <f t="shared" si="129"/>
        <v>HUYỆN CAN LỘC</v>
      </c>
      <c r="M114" s="41" t="s">
        <v>18</v>
      </c>
      <c r="N114" s="43"/>
    </row>
    <row r="115" spans="1:14" s="51" customFormat="1" ht="18.75" customHeight="1" x14ac:dyDescent="0.45">
      <c r="A115" s="45"/>
      <c r="B115" s="45" t="s">
        <v>29</v>
      </c>
      <c r="C115" s="47">
        <f>SUM(C116:C117)</f>
        <v>19521.2</v>
      </c>
      <c r="D115" s="47">
        <f t="shared" ref="D115:H115" si="139">SUM(D116:D117)</f>
        <v>16885.2</v>
      </c>
      <c r="E115" s="47">
        <f t="shared" si="139"/>
        <v>2636</v>
      </c>
      <c r="F115" s="47">
        <f t="shared" si="139"/>
        <v>6533.6799999999994</v>
      </c>
      <c r="G115" s="47">
        <f t="shared" si="139"/>
        <v>6533.6799999999994</v>
      </c>
      <c r="H115" s="47">
        <f t="shared" si="139"/>
        <v>0</v>
      </c>
      <c r="I115" s="48">
        <f t="shared" si="110"/>
        <v>0.3346966375017929</v>
      </c>
      <c r="J115" s="48">
        <f t="shared" si="110"/>
        <v>0.38694714898254085</v>
      </c>
      <c r="K115" s="48">
        <f t="shared" si="110"/>
        <v>0</v>
      </c>
      <c r="L115" s="49" t="str">
        <f>+B115</f>
        <v>HUYỆN ĐỨC THỌ</v>
      </c>
      <c r="M115" s="52"/>
      <c r="N115" s="50"/>
    </row>
    <row r="116" spans="1:14" s="44" customFormat="1" ht="18.75" customHeight="1" x14ac:dyDescent="0.45">
      <c r="A116" s="37" t="s">
        <v>10</v>
      </c>
      <c r="B116" s="38" t="s">
        <v>11</v>
      </c>
      <c r="C116" s="39">
        <f>SUM(D116:E116)</f>
        <v>13104.2</v>
      </c>
      <c r="D116" s="39">
        <f>D119+D122+D125</f>
        <v>10804.2</v>
      </c>
      <c r="E116" s="39">
        <f t="shared" ref="E116:E117" si="140">E119+E122+E125</f>
        <v>2300</v>
      </c>
      <c r="F116" s="39">
        <f t="shared" ref="F116:F117" si="141">SUM(G116:H116)</f>
        <v>6451.6799999999994</v>
      </c>
      <c r="G116" s="39">
        <f t="shared" ref="G116:H117" si="142">G119+G122+G125</f>
        <v>6451.6799999999994</v>
      </c>
      <c r="H116" s="39">
        <f t="shared" si="142"/>
        <v>0</v>
      </c>
      <c r="I116" s="40">
        <f t="shared" si="110"/>
        <v>0.49233680804627517</v>
      </c>
      <c r="J116" s="40">
        <f t="shared" si="110"/>
        <v>0.59714555450658069</v>
      </c>
      <c r="K116" s="40">
        <f t="shared" si="110"/>
        <v>0</v>
      </c>
      <c r="L116" s="41" t="str">
        <f>+L115</f>
        <v>HUYỆN ĐỨC THỌ</v>
      </c>
      <c r="M116" s="42"/>
      <c r="N116" s="43"/>
    </row>
    <row r="117" spans="1:14" s="44" customFormat="1" ht="18.75" customHeight="1" x14ac:dyDescent="0.45">
      <c r="A117" s="37" t="s">
        <v>10</v>
      </c>
      <c r="B117" s="38" t="s">
        <v>12</v>
      </c>
      <c r="C117" s="39">
        <f>SUM(D117:E117)</f>
        <v>6417</v>
      </c>
      <c r="D117" s="39">
        <f>D120+D123+D126</f>
        <v>6081</v>
      </c>
      <c r="E117" s="39">
        <f t="shared" si="140"/>
        <v>336</v>
      </c>
      <c r="F117" s="39">
        <f t="shared" si="141"/>
        <v>82</v>
      </c>
      <c r="G117" s="39">
        <f t="shared" si="142"/>
        <v>82</v>
      </c>
      <c r="H117" s="39">
        <f t="shared" si="142"/>
        <v>0</v>
      </c>
      <c r="I117" s="40">
        <f t="shared" si="110"/>
        <v>1.27785569580801E-2</v>
      </c>
      <c r="J117" s="40">
        <f t="shared" si="110"/>
        <v>1.3484624239434303E-2</v>
      </c>
      <c r="K117" s="40">
        <f t="shared" si="110"/>
        <v>0</v>
      </c>
      <c r="L117" s="41" t="str">
        <f t="shared" ref="L117:L126" si="143">+L116</f>
        <v>HUYỆN ĐỨC THỌ</v>
      </c>
      <c r="M117" s="42"/>
      <c r="N117" s="43"/>
    </row>
    <row r="118" spans="1:14" s="51" customFormat="1" ht="27" customHeight="1" x14ac:dyDescent="0.45">
      <c r="A118" s="45">
        <v>1</v>
      </c>
      <c r="B118" s="46" t="s">
        <v>13</v>
      </c>
      <c r="C118" s="47">
        <f>SUM(C119:C120)</f>
        <v>0</v>
      </c>
      <c r="D118" s="47">
        <f t="shared" ref="D118:H118" si="144">SUM(D119:D120)</f>
        <v>0</v>
      </c>
      <c r="E118" s="47">
        <f t="shared" si="144"/>
        <v>0</v>
      </c>
      <c r="F118" s="47">
        <f t="shared" si="144"/>
        <v>0</v>
      </c>
      <c r="G118" s="47">
        <f t="shared" si="144"/>
        <v>0</v>
      </c>
      <c r="H118" s="47">
        <f t="shared" si="144"/>
        <v>0</v>
      </c>
      <c r="I118" s="48" t="str">
        <f t="shared" si="110"/>
        <v>-</v>
      </c>
      <c r="J118" s="48" t="str">
        <f t="shared" si="110"/>
        <v>-</v>
      </c>
      <c r="K118" s="48" t="str">
        <f t="shared" si="110"/>
        <v>-</v>
      </c>
      <c r="L118" s="49" t="str">
        <f t="shared" si="143"/>
        <v>HUYỆN ĐỨC THỌ</v>
      </c>
      <c r="M118" s="49" t="s">
        <v>14</v>
      </c>
      <c r="N118" s="50"/>
    </row>
    <row r="119" spans="1:14" s="44" customFormat="1" ht="18.75" customHeight="1" x14ac:dyDescent="0.45">
      <c r="A119" s="37" t="s">
        <v>10</v>
      </c>
      <c r="B119" s="38" t="s">
        <v>11</v>
      </c>
      <c r="C119" s="39">
        <f t="shared" ref="C119:C120" si="145">SUM(D119:E119)</f>
        <v>0</v>
      </c>
      <c r="D119" s="39"/>
      <c r="E119" s="39"/>
      <c r="F119" s="39">
        <f t="shared" ref="F119:F120" si="146">SUM(G119:H119)</f>
        <v>0</v>
      </c>
      <c r="G119" s="39"/>
      <c r="H119" s="39"/>
      <c r="I119" s="40" t="str">
        <f t="shared" si="110"/>
        <v>-</v>
      </c>
      <c r="J119" s="40" t="str">
        <f t="shared" si="110"/>
        <v>-</v>
      </c>
      <c r="K119" s="40" t="str">
        <f t="shared" si="110"/>
        <v>-</v>
      </c>
      <c r="L119" s="41" t="str">
        <f t="shared" si="143"/>
        <v>HUYỆN ĐỨC THỌ</v>
      </c>
      <c r="M119" s="41" t="s">
        <v>14</v>
      </c>
      <c r="N119" s="43"/>
    </row>
    <row r="120" spans="1:14" s="44" customFormat="1" ht="18.75" customHeight="1" x14ac:dyDescent="0.45">
      <c r="A120" s="37" t="s">
        <v>10</v>
      </c>
      <c r="B120" s="38" t="s">
        <v>12</v>
      </c>
      <c r="C120" s="39">
        <f t="shared" si="145"/>
        <v>0</v>
      </c>
      <c r="D120" s="39"/>
      <c r="E120" s="39"/>
      <c r="F120" s="39">
        <f t="shared" si="146"/>
        <v>0</v>
      </c>
      <c r="G120" s="39"/>
      <c r="H120" s="39"/>
      <c r="I120" s="40" t="str">
        <f t="shared" si="110"/>
        <v>-</v>
      </c>
      <c r="J120" s="40" t="str">
        <f t="shared" si="110"/>
        <v>-</v>
      </c>
      <c r="K120" s="40" t="str">
        <f t="shared" si="110"/>
        <v>-</v>
      </c>
      <c r="L120" s="41" t="str">
        <f t="shared" si="143"/>
        <v>HUYỆN ĐỨC THỌ</v>
      </c>
      <c r="M120" s="41" t="s">
        <v>14</v>
      </c>
      <c r="N120" s="43"/>
    </row>
    <row r="121" spans="1:14" s="51" customFormat="1" ht="18.75" customHeight="1" x14ac:dyDescent="0.45">
      <c r="A121" s="45">
        <v>2</v>
      </c>
      <c r="B121" s="46" t="s">
        <v>15</v>
      </c>
      <c r="C121" s="47">
        <f>SUM(C122:C123)</f>
        <v>5132</v>
      </c>
      <c r="D121" s="47">
        <f t="shared" ref="D121:H121" si="147">SUM(D122:D123)</f>
        <v>4796</v>
      </c>
      <c r="E121" s="47">
        <f t="shared" si="147"/>
        <v>336</v>
      </c>
      <c r="F121" s="47">
        <f t="shared" si="147"/>
        <v>0</v>
      </c>
      <c r="G121" s="47">
        <f t="shared" si="147"/>
        <v>0</v>
      </c>
      <c r="H121" s="47">
        <f t="shared" si="147"/>
        <v>0</v>
      </c>
      <c r="I121" s="48">
        <f t="shared" si="110"/>
        <v>0</v>
      </c>
      <c r="J121" s="48">
        <f t="shared" si="110"/>
        <v>0</v>
      </c>
      <c r="K121" s="48">
        <f t="shared" si="110"/>
        <v>0</v>
      </c>
      <c r="L121" s="49" t="str">
        <f t="shared" si="143"/>
        <v>HUYỆN ĐỨC THỌ</v>
      </c>
      <c r="M121" s="49" t="s">
        <v>16</v>
      </c>
      <c r="N121" s="50"/>
    </row>
    <row r="122" spans="1:14" s="44" customFormat="1" ht="18.75" customHeight="1" x14ac:dyDescent="0.45">
      <c r="A122" s="37" t="s">
        <v>10</v>
      </c>
      <c r="B122" s="38" t="s">
        <v>11</v>
      </c>
      <c r="C122" s="39">
        <f t="shared" ref="C122:C123" si="148">SUM(D122:E122)</f>
        <v>0</v>
      </c>
      <c r="D122" s="39">
        <v>0</v>
      </c>
      <c r="E122" s="39">
        <v>0</v>
      </c>
      <c r="F122" s="39">
        <f t="shared" ref="F122:F123" si="149">SUM(G122:H122)</f>
        <v>0</v>
      </c>
      <c r="G122" s="39">
        <v>0</v>
      </c>
      <c r="H122" s="39">
        <v>0</v>
      </c>
      <c r="I122" s="40" t="str">
        <f t="shared" si="110"/>
        <v>-</v>
      </c>
      <c r="J122" s="40" t="str">
        <f t="shared" si="110"/>
        <v>-</v>
      </c>
      <c r="K122" s="40" t="str">
        <f t="shared" si="110"/>
        <v>-</v>
      </c>
      <c r="L122" s="41" t="str">
        <f t="shared" si="143"/>
        <v>HUYỆN ĐỨC THỌ</v>
      </c>
      <c r="M122" s="41" t="s">
        <v>16</v>
      </c>
      <c r="N122" s="43"/>
    </row>
    <row r="123" spans="1:14" s="44" customFormat="1" ht="18.75" customHeight="1" x14ac:dyDescent="0.45">
      <c r="A123" s="37" t="s">
        <v>10</v>
      </c>
      <c r="B123" s="38" t="s">
        <v>12</v>
      </c>
      <c r="C123" s="39">
        <f t="shared" si="148"/>
        <v>5132</v>
      </c>
      <c r="D123" s="39">
        <v>4796</v>
      </c>
      <c r="E123" s="39">
        <v>336</v>
      </c>
      <c r="F123" s="39">
        <f t="shared" si="149"/>
        <v>0</v>
      </c>
      <c r="G123" s="39">
        <v>0</v>
      </c>
      <c r="H123" s="39">
        <v>0</v>
      </c>
      <c r="I123" s="40">
        <f t="shared" si="110"/>
        <v>0</v>
      </c>
      <c r="J123" s="40">
        <f t="shared" si="110"/>
        <v>0</v>
      </c>
      <c r="K123" s="40">
        <f t="shared" si="110"/>
        <v>0</v>
      </c>
      <c r="L123" s="41" t="str">
        <f t="shared" si="143"/>
        <v>HUYỆN ĐỨC THỌ</v>
      </c>
      <c r="M123" s="41" t="s">
        <v>16</v>
      </c>
      <c r="N123" s="43"/>
    </row>
    <row r="124" spans="1:14" s="51" customFormat="1" ht="18.75" customHeight="1" x14ac:dyDescent="0.45">
      <c r="A124" s="45">
        <v>3</v>
      </c>
      <c r="B124" s="46" t="s">
        <v>17</v>
      </c>
      <c r="C124" s="47">
        <f>SUM(C125:C126)</f>
        <v>14389.2</v>
      </c>
      <c r="D124" s="47">
        <f t="shared" ref="D124:H124" si="150">SUM(D125:D126)</f>
        <v>12089.2</v>
      </c>
      <c r="E124" s="47">
        <f t="shared" si="150"/>
        <v>2300</v>
      </c>
      <c r="F124" s="47">
        <f t="shared" si="150"/>
        <v>6533.6799999999994</v>
      </c>
      <c r="G124" s="47">
        <f t="shared" si="150"/>
        <v>6533.6799999999994</v>
      </c>
      <c r="H124" s="47">
        <f t="shared" si="150"/>
        <v>0</v>
      </c>
      <c r="I124" s="48">
        <f t="shared" si="110"/>
        <v>0.45406832902454614</v>
      </c>
      <c r="J124" s="48">
        <f t="shared" si="110"/>
        <v>0.54045594414849607</v>
      </c>
      <c r="K124" s="48">
        <f t="shared" si="110"/>
        <v>0</v>
      </c>
      <c r="L124" s="49" t="str">
        <f t="shared" si="143"/>
        <v>HUYỆN ĐỨC THỌ</v>
      </c>
      <c r="M124" s="49" t="s">
        <v>18</v>
      </c>
      <c r="N124" s="50"/>
    </row>
    <row r="125" spans="1:14" s="44" customFormat="1" ht="18.75" customHeight="1" x14ac:dyDescent="0.45">
      <c r="A125" s="37" t="s">
        <v>10</v>
      </c>
      <c r="B125" s="38" t="s">
        <v>11</v>
      </c>
      <c r="C125" s="39">
        <f t="shared" ref="C125:C126" si="151">SUM(D125:E125)</f>
        <v>13104.2</v>
      </c>
      <c r="D125" s="39">
        <v>10804.2</v>
      </c>
      <c r="E125" s="39">
        <v>2300</v>
      </c>
      <c r="F125" s="39">
        <f t="shared" ref="F125:F126" si="152">SUM(G125:H125)</f>
        <v>6451.6799999999994</v>
      </c>
      <c r="G125" s="39">
        <v>6451.6799999999994</v>
      </c>
      <c r="H125" s="39">
        <v>0</v>
      </c>
      <c r="I125" s="40">
        <f t="shared" si="110"/>
        <v>0.49233680804627517</v>
      </c>
      <c r="J125" s="40">
        <f t="shared" si="110"/>
        <v>0.59714555450658069</v>
      </c>
      <c r="K125" s="40">
        <f t="shared" si="110"/>
        <v>0</v>
      </c>
      <c r="L125" s="41" t="str">
        <f t="shared" si="143"/>
        <v>HUYỆN ĐỨC THỌ</v>
      </c>
      <c r="M125" s="41" t="s">
        <v>18</v>
      </c>
      <c r="N125" s="43"/>
    </row>
    <row r="126" spans="1:14" s="44" customFormat="1" ht="18.75" customHeight="1" x14ac:dyDescent="0.45">
      <c r="A126" s="37" t="s">
        <v>10</v>
      </c>
      <c r="B126" s="38" t="s">
        <v>12</v>
      </c>
      <c r="C126" s="39">
        <f t="shared" si="151"/>
        <v>1285</v>
      </c>
      <c r="D126" s="39">
        <v>1285</v>
      </c>
      <c r="E126" s="39">
        <v>0</v>
      </c>
      <c r="F126" s="39">
        <f t="shared" si="152"/>
        <v>82</v>
      </c>
      <c r="G126" s="39">
        <v>82</v>
      </c>
      <c r="H126" s="39">
        <v>0</v>
      </c>
      <c r="I126" s="40">
        <f t="shared" si="110"/>
        <v>6.3813229571984431E-2</v>
      </c>
      <c r="J126" s="40">
        <f t="shared" si="110"/>
        <v>6.3813229571984431E-2</v>
      </c>
      <c r="K126" s="40" t="str">
        <f t="shared" si="110"/>
        <v>-</v>
      </c>
      <c r="L126" s="41" t="str">
        <f t="shared" si="143"/>
        <v>HUYỆN ĐỨC THỌ</v>
      </c>
      <c r="M126" s="41" t="s">
        <v>18</v>
      </c>
      <c r="N126" s="43"/>
    </row>
    <row r="127" spans="1:14" s="51" customFormat="1" ht="18.75" customHeight="1" x14ac:dyDescent="0.45">
      <c r="A127" s="45"/>
      <c r="B127" s="45" t="s">
        <v>30</v>
      </c>
      <c r="C127" s="47">
        <f>SUM(C128:C129)</f>
        <v>19552.2</v>
      </c>
      <c r="D127" s="47">
        <f t="shared" ref="D127:H127" si="153">SUM(D128:D129)</f>
        <v>16117.2</v>
      </c>
      <c r="E127" s="47">
        <f t="shared" si="153"/>
        <v>3435</v>
      </c>
      <c r="F127" s="47">
        <f t="shared" si="153"/>
        <v>7388.5379999999986</v>
      </c>
      <c r="G127" s="47">
        <f t="shared" si="153"/>
        <v>7388.5379999999986</v>
      </c>
      <c r="H127" s="47">
        <f t="shared" si="153"/>
        <v>0</v>
      </c>
      <c r="I127" s="48">
        <f t="shared" si="110"/>
        <v>0.3778878080216036</v>
      </c>
      <c r="J127" s="48">
        <f t="shared" si="110"/>
        <v>0.4584256570620206</v>
      </c>
      <c r="K127" s="48">
        <f t="shared" si="110"/>
        <v>0</v>
      </c>
      <c r="L127" s="49" t="str">
        <f>+B127</f>
        <v>HUYỆN NGHI XUÂN</v>
      </c>
      <c r="M127" s="52"/>
      <c r="N127" s="50"/>
    </row>
    <row r="128" spans="1:14" s="44" customFormat="1" ht="18.75" customHeight="1" x14ac:dyDescent="0.45">
      <c r="A128" s="37" t="s">
        <v>10</v>
      </c>
      <c r="B128" s="38" t="s">
        <v>11</v>
      </c>
      <c r="C128" s="39">
        <f>SUM(D128:E128)</f>
        <v>13954.2</v>
      </c>
      <c r="D128" s="39">
        <f>D131+D134+D137</f>
        <v>10804.2</v>
      </c>
      <c r="E128" s="39">
        <f t="shared" ref="E128:E129" si="154">E131+E134+E137</f>
        <v>3150</v>
      </c>
      <c r="F128" s="39">
        <f t="shared" ref="F128:F129" si="155">SUM(G128:H128)</f>
        <v>7388.5379999999986</v>
      </c>
      <c r="G128" s="39">
        <f t="shared" ref="G128:H129" si="156">G131+G134+G137</f>
        <v>7388.5379999999986</v>
      </c>
      <c r="H128" s="39">
        <f t="shared" si="156"/>
        <v>0</v>
      </c>
      <c r="I128" s="40">
        <f t="shared" si="110"/>
        <v>0.52948488627080004</v>
      </c>
      <c r="J128" s="40">
        <f t="shared" si="110"/>
        <v>0.68385794413283707</v>
      </c>
      <c r="K128" s="40">
        <f t="shared" si="110"/>
        <v>0</v>
      </c>
      <c r="L128" s="41" t="str">
        <f>+L127</f>
        <v>HUYỆN NGHI XUÂN</v>
      </c>
      <c r="M128" s="42"/>
      <c r="N128" s="43"/>
    </row>
    <row r="129" spans="1:14" s="44" customFormat="1" ht="18.75" customHeight="1" x14ac:dyDescent="0.45">
      <c r="A129" s="37" t="s">
        <v>10</v>
      </c>
      <c r="B129" s="38" t="s">
        <v>12</v>
      </c>
      <c r="C129" s="39">
        <f>SUM(D129:E129)</f>
        <v>5598</v>
      </c>
      <c r="D129" s="39">
        <f>D132+D135+D138</f>
        <v>5313</v>
      </c>
      <c r="E129" s="39">
        <f t="shared" si="154"/>
        <v>285</v>
      </c>
      <c r="F129" s="39">
        <f t="shared" si="155"/>
        <v>0</v>
      </c>
      <c r="G129" s="39">
        <f t="shared" si="156"/>
        <v>0</v>
      </c>
      <c r="H129" s="39">
        <f t="shared" si="156"/>
        <v>0</v>
      </c>
      <c r="I129" s="40">
        <f t="shared" si="110"/>
        <v>0</v>
      </c>
      <c r="J129" s="40">
        <f t="shared" si="110"/>
        <v>0</v>
      </c>
      <c r="K129" s="40">
        <f t="shared" si="110"/>
        <v>0</v>
      </c>
      <c r="L129" s="41" t="str">
        <f t="shared" ref="L129:L138" si="157">+L128</f>
        <v>HUYỆN NGHI XUÂN</v>
      </c>
      <c r="M129" s="42"/>
      <c r="N129" s="43"/>
    </row>
    <row r="130" spans="1:14" s="51" customFormat="1" ht="27" customHeight="1" x14ac:dyDescent="0.45">
      <c r="A130" s="45">
        <v>1</v>
      </c>
      <c r="B130" s="46" t="s">
        <v>13</v>
      </c>
      <c r="C130" s="47">
        <f>SUM(C131:C132)</f>
        <v>0</v>
      </c>
      <c r="D130" s="47">
        <f t="shared" ref="D130:H130" si="158">SUM(D131:D132)</f>
        <v>0</v>
      </c>
      <c r="E130" s="47">
        <f t="shared" si="158"/>
        <v>0</v>
      </c>
      <c r="F130" s="47">
        <f t="shared" si="158"/>
        <v>0</v>
      </c>
      <c r="G130" s="47">
        <f t="shared" si="158"/>
        <v>0</v>
      </c>
      <c r="H130" s="47">
        <f t="shared" si="158"/>
        <v>0</v>
      </c>
      <c r="I130" s="48" t="str">
        <f t="shared" si="110"/>
        <v>-</v>
      </c>
      <c r="J130" s="48" t="str">
        <f t="shared" si="110"/>
        <v>-</v>
      </c>
      <c r="K130" s="48" t="str">
        <f t="shared" si="110"/>
        <v>-</v>
      </c>
      <c r="L130" s="49" t="str">
        <f t="shared" si="157"/>
        <v>HUYỆN NGHI XUÂN</v>
      </c>
      <c r="M130" s="49" t="s">
        <v>14</v>
      </c>
      <c r="N130" s="50"/>
    </row>
    <row r="131" spans="1:14" s="44" customFormat="1" ht="18.75" customHeight="1" x14ac:dyDescent="0.45">
      <c r="A131" s="37" t="s">
        <v>10</v>
      </c>
      <c r="B131" s="38" t="s">
        <v>11</v>
      </c>
      <c r="C131" s="39">
        <f t="shared" ref="C131:C132" si="159">SUM(D131:E131)</f>
        <v>0</v>
      </c>
      <c r="D131" s="39"/>
      <c r="E131" s="39"/>
      <c r="F131" s="39">
        <f t="shared" ref="F131:F132" si="160">SUM(G131:H131)</f>
        <v>0</v>
      </c>
      <c r="G131" s="39"/>
      <c r="H131" s="39"/>
      <c r="I131" s="40" t="str">
        <f t="shared" si="110"/>
        <v>-</v>
      </c>
      <c r="J131" s="40" t="str">
        <f t="shared" si="110"/>
        <v>-</v>
      </c>
      <c r="K131" s="40" t="str">
        <f t="shared" si="110"/>
        <v>-</v>
      </c>
      <c r="L131" s="41" t="str">
        <f t="shared" si="157"/>
        <v>HUYỆN NGHI XUÂN</v>
      </c>
      <c r="M131" s="41" t="s">
        <v>14</v>
      </c>
      <c r="N131" s="43"/>
    </row>
    <row r="132" spans="1:14" s="44" customFormat="1" ht="18.75" customHeight="1" x14ac:dyDescent="0.45">
      <c r="A132" s="37" t="s">
        <v>10</v>
      </c>
      <c r="B132" s="38" t="s">
        <v>12</v>
      </c>
      <c r="C132" s="39">
        <f t="shared" si="159"/>
        <v>0</v>
      </c>
      <c r="D132" s="39"/>
      <c r="E132" s="39"/>
      <c r="F132" s="39">
        <f t="shared" si="160"/>
        <v>0</v>
      </c>
      <c r="G132" s="39"/>
      <c r="H132" s="39"/>
      <c r="I132" s="40" t="str">
        <f t="shared" si="110"/>
        <v>-</v>
      </c>
      <c r="J132" s="40" t="str">
        <f t="shared" si="110"/>
        <v>-</v>
      </c>
      <c r="K132" s="40" t="str">
        <f t="shared" si="110"/>
        <v>-</v>
      </c>
      <c r="L132" s="41" t="str">
        <f t="shared" si="157"/>
        <v>HUYỆN NGHI XUÂN</v>
      </c>
      <c r="M132" s="41" t="s">
        <v>14</v>
      </c>
      <c r="N132" s="43"/>
    </row>
    <row r="133" spans="1:14" s="51" customFormat="1" ht="18.75" customHeight="1" x14ac:dyDescent="0.45">
      <c r="A133" s="45">
        <v>2</v>
      </c>
      <c r="B133" s="46" t="s">
        <v>15</v>
      </c>
      <c r="C133" s="47">
        <f>SUM(C134:C135)</f>
        <v>4348</v>
      </c>
      <c r="D133" s="47">
        <f t="shared" ref="D133:H133" si="161">SUM(D134:D135)</f>
        <v>4063</v>
      </c>
      <c r="E133" s="47">
        <f t="shared" si="161"/>
        <v>285</v>
      </c>
      <c r="F133" s="47">
        <f t="shared" si="161"/>
        <v>0</v>
      </c>
      <c r="G133" s="47">
        <f t="shared" si="161"/>
        <v>0</v>
      </c>
      <c r="H133" s="47">
        <f t="shared" si="161"/>
        <v>0</v>
      </c>
      <c r="I133" s="48">
        <f t="shared" si="110"/>
        <v>0</v>
      </c>
      <c r="J133" s="48">
        <f t="shared" si="110"/>
        <v>0</v>
      </c>
      <c r="K133" s="48">
        <f t="shared" si="110"/>
        <v>0</v>
      </c>
      <c r="L133" s="49" t="str">
        <f t="shared" si="157"/>
        <v>HUYỆN NGHI XUÂN</v>
      </c>
      <c r="M133" s="49" t="s">
        <v>16</v>
      </c>
      <c r="N133" s="50"/>
    </row>
    <row r="134" spans="1:14" s="44" customFormat="1" ht="18.75" customHeight="1" x14ac:dyDescent="0.45">
      <c r="A134" s="37" t="s">
        <v>10</v>
      </c>
      <c r="B134" s="38" t="s">
        <v>11</v>
      </c>
      <c r="C134" s="39">
        <f t="shared" ref="C134:C135" si="162">SUM(D134:E134)</f>
        <v>0</v>
      </c>
      <c r="D134" s="39">
        <v>0</v>
      </c>
      <c r="E134" s="39">
        <v>0</v>
      </c>
      <c r="F134" s="39">
        <f t="shared" ref="F134:F135" si="163">SUM(G134:H134)</f>
        <v>0</v>
      </c>
      <c r="G134" s="39">
        <v>0</v>
      </c>
      <c r="H134" s="39">
        <v>0</v>
      </c>
      <c r="I134" s="40" t="str">
        <f t="shared" si="110"/>
        <v>-</v>
      </c>
      <c r="J134" s="40" t="str">
        <f t="shared" si="110"/>
        <v>-</v>
      </c>
      <c r="K134" s="40" t="str">
        <f t="shared" si="110"/>
        <v>-</v>
      </c>
      <c r="L134" s="41" t="str">
        <f t="shared" si="157"/>
        <v>HUYỆN NGHI XUÂN</v>
      </c>
      <c r="M134" s="41" t="s">
        <v>16</v>
      </c>
      <c r="N134" s="43"/>
    </row>
    <row r="135" spans="1:14" s="44" customFormat="1" ht="18.75" customHeight="1" x14ac:dyDescent="0.45">
      <c r="A135" s="37" t="s">
        <v>10</v>
      </c>
      <c r="B135" s="38" t="s">
        <v>12</v>
      </c>
      <c r="C135" s="39">
        <f t="shared" si="162"/>
        <v>4348</v>
      </c>
      <c r="D135" s="39">
        <v>4063</v>
      </c>
      <c r="E135" s="39">
        <v>285</v>
      </c>
      <c r="F135" s="39">
        <f t="shared" si="163"/>
        <v>0</v>
      </c>
      <c r="G135" s="39">
        <v>0</v>
      </c>
      <c r="H135" s="39">
        <v>0</v>
      </c>
      <c r="I135" s="40">
        <f t="shared" si="110"/>
        <v>0</v>
      </c>
      <c r="J135" s="40">
        <f t="shared" si="110"/>
        <v>0</v>
      </c>
      <c r="K135" s="40">
        <f t="shared" si="110"/>
        <v>0</v>
      </c>
      <c r="L135" s="41" t="str">
        <f t="shared" si="157"/>
        <v>HUYỆN NGHI XUÂN</v>
      </c>
      <c r="M135" s="41" t="s">
        <v>16</v>
      </c>
      <c r="N135" s="43"/>
    </row>
    <row r="136" spans="1:14" s="51" customFormat="1" ht="18.75" customHeight="1" x14ac:dyDescent="0.45">
      <c r="A136" s="45">
        <v>3</v>
      </c>
      <c r="B136" s="46" t="s">
        <v>17</v>
      </c>
      <c r="C136" s="47">
        <f>SUM(C137:C138)</f>
        <v>15204.2</v>
      </c>
      <c r="D136" s="47">
        <f t="shared" ref="D136:H136" si="164">SUM(D137:D138)</f>
        <v>12054.2</v>
      </c>
      <c r="E136" s="47">
        <f t="shared" si="164"/>
        <v>3150</v>
      </c>
      <c r="F136" s="47">
        <f t="shared" si="164"/>
        <v>7388.5379999999986</v>
      </c>
      <c r="G136" s="47">
        <f t="shared" si="164"/>
        <v>7388.5379999999986</v>
      </c>
      <c r="H136" s="47">
        <f t="shared" si="164"/>
        <v>0</v>
      </c>
      <c r="I136" s="48">
        <f t="shared" si="110"/>
        <v>0.48595374962181492</v>
      </c>
      <c r="J136" s="48">
        <f t="shared" si="110"/>
        <v>0.61294304059995675</v>
      </c>
      <c r="K136" s="48">
        <f t="shared" si="110"/>
        <v>0</v>
      </c>
      <c r="L136" s="49" t="str">
        <f t="shared" si="157"/>
        <v>HUYỆN NGHI XUÂN</v>
      </c>
      <c r="M136" s="49" t="s">
        <v>18</v>
      </c>
      <c r="N136" s="50"/>
    </row>
    <row r="137" spans="1:14" s="44" customFormat="1" ht="18.75" customHeight="1" x14ac:dyDescent="0.45">
      <c r="A137" s="37" t="s">
        <v>10</v>
      </c>
      <c r="B137" s="38" t="s">
        <v>11</v>
      </c>
      <c r="C137" s="39">
        <f t="shared" ref="C137:C138" si="165">SUM(D137:E137)</f>
        <v>13954.2</v>
      </c>
      <c r="D137" s="39">
        <v>10804.2</v>
      </c>
      <c r="E137" s="39">
        <v>3150</v>
      </c>
      <c r="F137" s="39">
        <f t="shared" ref="F137:F138" si="166">SUM(G137:H137)</f>
        <v>7388.5379999999986</v>
      </c>
      <c r="G137" s="39">
        <v>7388.5379999999986</v>
      </c>
      <c r="H137" s="39">
        <v>0</v>
      </c>
      <c r="I137" s="40">
        <f t="shared" si="110"/>
        <v>0.52948488627080004</v>
      </c>
      <c r="J137" s="40">
        <f t="shared" si="110"/>
        <v>0.68385794413283707</v>
      </c>
      <c r="K137" s="40">
        <f t="shared" si="110"/>
        <v>0</v>
      </c>
      <c r="L137" s="41" t="str">
        <f t="shared" si="157"/>
        <v>HUYỆN NGHI XUÂN</v>
      </c>
      <c r="M137" s="41" t="s">
        <v>18</v>
      </c>
      <c r="N137" s="43"/>
    </row>
    <row r="138" spans="1:14" s="44" customFormat="1" ht="18.75" customHeight="1" x14ac:dyDescent="0.45">
      <c r="A138" s="37" t="s">
        <v>10</v>
      </c>
      <c r="B138" s="38" t="s">
        <v>12</v>
      </c>
      <c r="C138" s="39">
        <f t="shared" si="165"/>
        <v>1250</v>
      </c>
      <c r="D138" s="39">
        <v>1250</v>
      </c>
      <c r="E138" s="39">
        <v>0</v>
      </c>
      <c r="F138" s="39">
        <f t="shared" si="166"/>
        <v>0</v>
      </c>
      <c r="G138" s="39">
        <v>0</v>
      </c>
      <c r="H138" s="39">
        <v>0</v>
      </c>
      <c r="I138" s="40">
        <f t="shared" si="110"/>
        <v>0</v>
      </c>
      <c r="J138" s="40">
        <f t="shared" si="110"/>
        <v>0</v>
      </c>
      <c r="K138" s="40" t="str">
        <f t="shared" si="110"/>
        <v>-</v>
      </c>
      <c r="L138" s="41" t="str">
        <f t="shared" si="157"/>
        <v>HUYỆN NGHI XUÂN</v>
      </c>
      <c r="M138" s="41" t="s">
        <v>18</v>
      </c>
      <c r="N138" s="43"/>
    </row>
    <row r="139" spans="1:14" s="51" customFormat="1" ht="18.75" customHeight="1" x14ac:dyDescent="0.45">
      <c r="A139" s="45"/>
      <c r="B139" s="45" t="s">
        <v>31</v>
      </c>
      <c r="C139" s="47">
        <f>SUM(C140:C141)</f>
        <v>24550.44</v>
      </c>
      <c r="D139" s="47">
        <f t="shared" ref="D139:H139" si="167">SUM(D140:D141)</f>
        <v>24157.439999999999</v>
      </c>
      <c r="E139" s="47">
        <f t="shared" si="167"/>
        <v>393</v>
      </c>
      <c r="F139" s="47">
        <f t="shared" si="167"/>
        <v>3761.4579999999996</v>
      </c>
      <c r="G139" s="47">
        <f t="shared" si="167"/>
        <v>3761.4579999999996</v>
      </c>
      <c r="H139" s="47">
        <f t="shared" si="167"/>
        <v>0</v>
      </c>
      <c r="I139" s="48">
        <f t="shared" si="110"/>
        <v>0.15321346582790368</v>
      </c>
      <c r="J139" s="48">
        <f t="shared" si="110"/>
        <v>0.15570598540242675</v>
      </c>
      <c r="K139" s="48">
        <f t="shared" si="110"/>
        <v>0</v>
      </c>
      <c r="L139" s="49" t="str">
        <f>+B139</f>
        <v>HUYỆN HƯƠNG SƠN</v>
      </c>
      <c r="M139" s="52"/>
      <c r="N139" s="50"/>
    </row>
    <row r="140" spans="1:14" s="44" customFormat="1" ht="18.75" customHeight="1" x14ac:dyDescent="0.45">
      <c r="A140" s="37" t="s">
        <v>10</v>
      </c>
      <c r="B140" s="38" t="s">
        <v>11</v>
      </c>
      <c r="C140" s="39">
        <f>SUM(D140:E140)</f>
        <v>16566.439999999999</v>
      </c>
      <c r="D140" s="39">
        <f>D143+D146+D149</f>
        <v>16566.439999999999</v>
      </c>
      <c r="E140" s="39">
        <f t="shared" ref="E140:E141" si="168">E143+E146+E149</f>
        <v>0</v>
      </c>
      <c r="F140" s="39">
        <f t="shared" ref="F140:F141" si="169">SUM(G140:H140)</f>
        <v>3761.4579999999996</v>
      </c>
      <c r="G140" s="39">
        <f t="shared" ref="G140:H141" si="170">G143+G146+G149</f>
        <v>3761.4579999999996</v>
      </c>
      <c r="H140" s="39">
        <f t="shared" si="170"/>
        <v>0</v>
      </c>
      <c r="I140" s="40">
        <f t="shared" si="110"/>
        <v>0.22705288523062286</v>
      </c>
      <c r="J140" s="40">
        <f t="shared" si="110"/>
        <v>0.22705288523062286</v>
      </c>
      <c r="K140" s="40" t="str">
        <f t="shared" si="110"/>
        <v>-</v>
      </c>
      <c r="L140" s="41" t="str">
        <f>+L139</f>
        <v>HUYỆN HƯƠNG SƠN</v>
      </c>
      <c r="M140" s="42"/>
      <c r="N140" s="43"/>
    </row>
    <row r="141" spans="1:14" s="44" customFormat="1" ht="18.75" customHeight="1" x14ac:dyDescent="0.45">
      <c r="A141" s="37" t="s">
        <v>10</v>
      </c>
      <c r="B141" s="38" t="s">
        <v>12</v>
      </c>
      <c r="C141" s="39">
        <f>SUM(D141:E141)</f>
        <v>7984</v>
      </c>
      <c r="D141" s="39">
        <f>D144+D147+D150</f>
        <v>7591</v>
      </c>
      <c r="E141" s="39">
        <f t="shared" si="168"/>
        <v>393</v>
      </c>
      <c r="F141" s="39">
        <f t="shared" si="169"/>
        <v>0</v>
      </c>
      <c r="G141" s="39">
        <f t="shared" si="170"/>
        <v>0</v>
      </c>
      <c r="H141" s="39">
        <f t="shared" si="170"/>
        <v>0</v>
      </c>
      <c r="I141" s="40">
        <f t="shared" si="110"/>
        <v>0</v>
      </c>
      <c r="J141" s="40">
        <f t="shared" si="110"/>
        <v>0</v>
      </c>
      <c r="K141" s="40">
        <f t="shared" si="110"/>
        <v>0</v>
      </c>
      <c r="L141" s="41" t="str">
        <f t="shared" ref="L141:L150" si="171">+L140</f>
        <v>HUYỆN HƯƠNG SƠN</v>
      </c>
      <c r="M141" s="42"/>
      <c r="N141" s="43"/>
    </row>
    <row r="142" spans="1:14" s="51" customFormat="1" ht="27" customHeight="1" x14ac:dyDescent="0.45">
      <c r="A142" s="45">
        <v>1</v>
      </c>
      <c r="B142" s="46" t="s">
        <v>13</v>
      </c>
      <c r="C142" s="47">
        <f>SUM(C143:C144)</f>
        <v>0</v>
      </c>
      <c r="D142" s="47">
        <f t="shared" ref="D142:H142" si="172">SUM(D143:D144)</f>
        <v>0</v>
      </c>
      <c r="E142" s="47">
        <f t="shared" si="172"/>
        <v>0</v>
      </c>
      <c r="F142" s="47">
        <f t="shared" si="172"/>
        <v>0</v>
      </c>
      <c r="G142" s="47">
        <f t="shared" si="172"/>
        <v>0</v>
      </c>
      <c r="H142" s="47">
        <f t="shared" si="172"/>
        <v>0</v>
      </c>
      <c r="I142" s="48" t="str">
        <f t="shared" si="110"/>
        <v>-</v>
      </c>
      <c r="J142" s="48" t="str">
        <f t="shared" si="110"/>
        <v>-</v>
      </c>
      <c r="K142" s="48" t="str">
        <f t="shared" si="110"/>
        <v>-</v>
      </c>
      <c r="L142" s="49" t="str">
        <f t="shared" si="171"/>
        <v>HUYỆN HƯƠNG SƠN</v>
      </c>
      <c r="M142" s="49" t="s">
        <v>14</v>
      </c>
      <c r="N142" s="50"/>
    </row>
    <row r="143" spans="1:14" s="44" customFormat="1" ht="18.75" customHeight="1" x14ac:dyDescent="0.45">
      <c r="A143" s="37" t="s">
        <v>10</v>
      </c>
      <c r="B143" s="38" t="s">
        <v>11</v>
      </c>
      <c r="C143" s="39">
        <f t="shared" ref="C143:C144" si="173">SUM(D143:E143)</f>
        <v>0</v>
      </c>
      <c r="D143" s="39"/>
      <c r="E143" s="39"/>
      <c r="F143" s="39">
        <f t="shared" ref="F143:F144" si="174">SUM(G143:H143)</f>
        <v>0</v>
      </c>
      <c r="G143" s="39"/>
      <c r="H143" s="39"/>
      <c r="I143" s="40" t="str">
        <f t="shared" si="110"/>
        <v>-</v>
      </c>
      <c r="J143" s="40" t="str">
        <f t="shared" si="110"/>
        <v>-</v>
      </c>
      <c r="K143" s="40" t="str">
        <f t="shared" si="110"/>
        <v>-</v>
      </c>
      <c r="L143" s="41" t="str">
        <f t="shared" si="171"/>
        <v>HUYỆN HƯƠNG SƠN</v>
      </c>
      <c r="M143" s="41" t="s">
        <v>14</v>
      </c>
      <c r="N143" s="43"/>
    </row>
    <row r="144" spans="1:14" s="44" customFormat="1" ht="18.75" customHeight="1" x14ac:dyDescent="0.45">
      <c r="A144" s="37" t="s">
        <v>10</v>
      </c>
      <c r="B144" s="38" t="s">
        <v>12</v>
      </c>
      <c r="C144" s="39">
        <f t="shared" si="173"/>
        <v>0</v>
      </c>
      <c r="D144" s="39"/>
      <c r="E144" s="39"/>
      <c r="F144" s="39">
        <f t="shared" si="174"/>
        <v>0</v>
      </c>
      <c r="G144" s="39"/>
      <c r="H144" s="39"/>
      <c r="I144" s="40" t="str">
        <f t="shared" si="110"/>
        <v>-</v>
      </c>
      <c r="J144" s="40" t="str">
        <f t="shared" si="110"/>
        <v>-</v>
      </c>
      <c r="K144" s="40" t="str">
        <f t="shared" si="110"/>
        <v>-</v>
      </c>
      <c r="L144" s="41" t="str">
        <f t="shared" si="171"/>
        <v>HUYỆN HƯƠNG SƠN</v>
      </c>
      <c r="M144" s="41" t="s">
        <v>14</v>
      </c>
      <c r="N144" s="43"/>
    </row>
    <row r="145" spans="1:14" s="51" customFormat="1" ht="18.75" customHeight="1" x14ac:dyDescent="0.45">
      <c r="A145" s="45">
        <v>2</v>
      </c>
      <c r="B145" s="46" t="s">
        <v>15</v>
      </c>
      <c r="C145" s="47">
        <f>SUM(C146:C147)</f>
        <v>6016</v>
      </c>
      <c r="D145" s="47">
        <f t="shared" ref="D145:H145" si="175">SUM(D146:D147)</f>
        <v>5623</v>
      </c>
      <c r="E145" s="47">
        <f t="shared" si="175"/>
        <v>393</v>
      </c>
      <c r="F145" s="47">
        <f t="shared" si="175"/>
        <v>0</v>
      </c>
      <c r="G145" s="47">
        <f t="shared" si="175"/>
        <v>0</v>
      </c>
      <c r="H145" s="47">
        <f t="shared" si="175"/>
        <v>0</v>
      </c>
      <c r="I145" s="48">
        <f t="shared" si="110"/>
        <v>0</v>
      </c>
      <c r="J145" s="48">
        <f t="shared" si="110"/>
        <v>0</v>
      </c>
      <c r="K145" s="48">
        <f t="shared" si="110"/>
        <v>0</v>
      </c>
      <c r="L145" s="49" t="str">
        <f t="shared" si="171"/>
        <v>HUYỆN HƯƠNG SƠN</v>
      </c>
      <c r="M145" s="49" t="s">
        <v>16</v>
      </c>
      <c r="N145" s="50"/>
    </row>
    <row r="146" spans="1:14" s="44" customFormat="1" ht="18.75" customHeight="1" x14ac:dyDescent="0.45">
      <c r="A146" s="37" t="s">
        <v>10</v>
      </c>
      <c r="B146" s="38" t="s">
        <v>11</v>
      </c>
      <c r="C146" s="39">
        <f t="shared" ref="C146:C147" si="176">SUM(D146:E146)</f>
        <v>0</v>
      </c>
      <c r="D146" s="39">
        <v>0</v>
      </c>
      <c r="E146" s="39">
        <v>0</v>
      </c>
      <c r="F146" s="39">
        <f t="shared" ref="F146:F147" si="177">SUM(G146:H146)</f>
        <v>0</v>
      </c>
      <c r="G146" s="39">
        <v>0</v>
      </c>
      <c r="H146" s="39">
        <v>0</v>
      </c>
      <c r="I146" s="40" t="str">
        <f t="shared" si="110"/>
        <v>-</v>
      </c>
      <c r="J146" s="40" t="str">
        <f t="shared" si="110"/>
        <v>-</v>
      </c>
      <c r="K146" s="40" t="str">
        <f t="shared" si="110"/>
        <v>-</v>
      </c>
      <c r="L146" s="41" t="str">
        <f t="shared" si="171"/>
        <v>HUYỆN HƯƠNG SƠN</v>
      </c>
      <c r="M146" s="41" t="s">
        <v>16</v>
      </c>
      <c r="N146" s="43"/>
    </row>
    <row r="147" spans="1:14" s="44" customFormat="1" ht="18.75" customHeight="1" x14ac:dyDescent="0.45">
      <c r="A147" s="37" t="s">
        <v>10</v>
      </c>
      <c r="B147" s="38" t="s">
        <v>12</v>
      </c>
      <c r="C147" s="39">
        <f t="shared" si="176"/>
        <v>6016</v>
      </c>
      <c r="D147" s="39">
        <v>5623</v>
      </c>
      <c r="E147" s="39">
        <v>393</v>
      </c>
      <c r="F147" s="39">
        <f t="shared" si="177"/>
        <v>0</v>
      </c>
      <c r="G147" s="39">
        <v>0</v>
      </c>
      <c r="H147" s="39">
        <v>0</v>
      </c>
      <c r="I147" s="40">
        <f t="shared" si="110"/>
        <v>0</v>
      </c>
      <c r="J147" s="40">
        <f t="shared" si="110"/>
        <v>0</v>
      </c>
      <c r="K147" s="40">
        <f t="shared" si="110"/>
        <v>0</v>
      </c>
      <c r="L147" s="41" t="str">
        <f t="shared" si="171"/>
        <v>HUYỆN HƯƠNG SƠN</v>
      </c>
      <c r="M147" s="41" t="s">
        <v>16</v>
      </c>
      <c r="N147" s="43"/>
    </row>
    <row r="148" spans="1:14" s="51" customFormat="1" ht="18.75" customHeight="1" x14ac:dyDescent="0.45">
      <c r="A148" s="45">
        <v>3</v>
      </c>
      <c r="B148" s="46" t="s">
        <v>17</v>
      </c>
      <c r="C148" s="47">
        <f>SUM(C149:C150)</f>
        <v>18534.439999999999</v>
      </c>
      <c r="D148" s="47">
        <f t="shared" ref="D148:H148" si="178">SUM(D149:D150)</f>
        <v>18534.439999999999</v>
      </c>
      <c r="E148" s="47">
        <f t="shared" si="178"/>
        <v>0</v>
      </c>
      <c r="F148" s="47">
        <f t="shared" si="178"/>
        <v>3761.4579999999996</v>
      </c>
      <c r="G148" s="47">
        <f t="shared" si="178"/>
        <v>3761.4579999999996</v>
      </c>
      <c r="H148" s="47">
        <f t="shared" si="178"/>
        <v>0</v>
      </c>
      <c r="I148" s="48">
        <f t="shared" si="110"/>
        <v>0.20294424865277827</v>
      </c>
      <c r="J148" s="48">
        <f t="shared" si="110"/>
        <v>0.20294424865277827</v>
      </c>
      <c r="K148" s="48" t="str">
        <f t="shared" si="110"/>
        <v>-</v>
      </c>
      <c r="L148" s="49" t="str">
        <f t="shared" si="171"/>
        <v>HUYỆN HƯƠNG SƠN</v>
      </c>
      <c r="M148" s="49" t="s">
        <v>18</v>
      </c>
      <c r="N148" s="50"/>
    </row>
    <row r="149" spans="1:14" s="44" customFormat="1" ht="18.75" customHeight="1" x14ac:dyDescent="0.45">
      <c r="A149" s="37" t="s">
        <v>10</v>
      </c>
      <c r="B149" s="38" t="s">
        <v>11</v>
      </c>
      <c r="C149" s="39">
        <f t="shared" ref="C149:C150" si="179">SUM(D149:E149)</f>
        <v>16566.439999999999</v>
      </c>
      <c r="D149" s="39">
        <v>16566.439999999999</v>
      </c>
      <c r="E149" s="39">
        <v>0</v>
      </c>
      <c r="F149" s="39">
        <f t="shared" ref="F149:F150" si="180">SUM(G149:H149)</f>
        <v>3761.4579999999996</v>
      </c>
      <c r="G149" s="39">
        <v>3761.4579999999996</v>
      </c>
      <c r="H149" s="39">
        <v>0</v>
      </c>
      <c r="I149" s="40">
        <f t="shared" si="110"/>
        <v>0.22705288523062286</v>
      </c>
      <c r="J149" s="40">
        <f t="shared" si="110"/>
        <v>0.22705288523062286</v>
      </c>
      <c r="K149" s="40" t="str">
        <f t="shared" si="110"/>
        <v>-</v>
      </c>
      <c r="L149" s="41" t="str">
        <f t="shared" si="171"/>
        <v>HUYỆN HƯƠNG SƠN</v>
      </c>
      <c r="M149" s="41" t="s">
        <v>18</v>
      </c>
      <c r="N149" s="43"/>
    </row>
    <row r="150" spans="1:14" s="44" customFormat="1" ht="18.75" customHeight="1" x14ac:dyDescent="0.45">
      <c r="A150" s="37" t="s">
        <v>10</v>
      </c>
      <c r="B150" s="38" t="s">
        <v>12</v>
      </c>
      <c r="C150" s="39">
        <f t="shared" si="179"/>
        <v>1968</v>
      </c>
      <c r="D150" s="39">
        <v>1968</v>
      </c>
      <c r="E150" s="39">
        <v>0</v>
      </c>
      <c r="F150" s="39">
        <f t="shared" si="180"/>
        <v>0</v>
      </c>
      <c r="G150" s="39">
        <v>0</v>
      </c>
      <c r="H150" s="39">
        <v>0</v>
      </c>
      <c r="I150" s="40">
        <f t="shared" si="110"/>
        <v>0</v>
      </c>
      <c r="J150" s="40">
        <f t="shared" si="110"/>
        <v>0</v>
      </c>
      <c r="K150" s="40" t="str">
        <f t="shared" si="110"/>
        <v>-</v>
      </c>
      <c r="L150" s="41" t="str">
        <f t="shared" si="171"/>
        <v>HUYỆN HƯƠNG SƠN</v>
      </c>
      <c r="M150" s="41" t="s">
        <v>18</v>
      </c>
      <c r="N150" s="43"/>
    </row>
    <row r="151" spans="1:14" s="51" customFormat="1" ht="18.75" customHeight="1" x14ac:dyDescent="0.45">
      <c r="A151" s="45"/>
      <c r="B151" s="45" t="s">
        <v>32</v>
      </c>
      <c r="C151" s="47">
        <f>SUM(C152:C153)</f>
        <v>59984.92</v>
      </c>
      <c r="D151" s="47">
        <f t="shared" ref="D151:H151" si="181">SUM(D152:D153)</f>
        <v>34673.919999999998</v>
      </c>
      <c r="E151" s="47">
        <f t="shared" si="181"/>
        <v>25311</v>
      </c>
      <c r="F151" s="47">
        <f t="shared" si="181"/>
        <v>8403.8266999999996</v>
      </c>
      <c r="G151" s="47">
        <f t="shared" si="181"/>
        <v>4891.8266999999987</v>
      </c>
      <c r="H151" s="47">
        <f t="shared" si="181"/>
        <v>3512</v>
      </c>
      <c r="I151" s="48">
        <f t="shared" si="110"/>
        <v>0.14009898987945638</v>
      </c>
      <c r="J151" s="48">
        <f t="shared" si="110"/>
        <v>0.1410808671185721</v>
      </c>
      <c r="K151" s="48">
        <f t="shared" si="110"/>
        <v>0.13875390146576588</v>
      </c>
      <c r="L151" s="49" t="str">
        <f>+B151</f>
        <v>HUYỆN HƯƠNG KHÊ</v>
      </c>
      <c r="M151" s="52"/>
      <c r="N151" s="50"/>
    </row>
    <row r="152" spans="1:14" s="44" customFormat="1" ht="18.75" customHeight="1" x14ac:dyDescent="0.45">
      <c r="A152" s="37" t="s">
        <v>10</v>
      </c>
      <c r="B152" s="38" t="s">
        <v>11</v>
      </c>
      <c r="C152" s="39">
        <f>SUM(D152:E152)</f>
        <v>50768.92</v>
      </c>
      <c r="D152" s="39">
        <f>D155+D158+D161</f>
        <v>25818.920000000002</v>
      </c>
      <c r="E152" s="39">
        <f t="shared" ref="E152:E153" si="182">E155+E158+E161</f>
        <v>24950</v>
      </c>
      <c r="F152" s="39">
        <f t="shared" ref="F152:F153" si="183">SUM(G152:H152)</f>
        <v>8327.6767</v>
      </c>
      <c r="G152" s="39">
        <f t="shared" ref="G152:H153" si="184">G155+G158+G161</f>
        <v>4815.6766999999991</v>
      </c>
      <c r="H152" s="39">
        <f t="shared" si="184"/>
        <v>3512</v>
      </c>
      <c r="I152" s="40">
        <f t="shared" si="110"/>
        <v>0.16403099967460408</v>
      </c>
      <c r="J152" s="40">
        <f t="shared" si="110"/>
        <v>0.18651735626432084</v>
      </c>
      <c r="K152" s="40">
        <f t="shared" si="110"/>
        <v>0.14076152304609219</v>
      </c>
      <c r="L152" s="41" t="str">
        <f>+L151</f>
        <v>HUYỆN HƯƠNG KHÊ</v>
      </c>
      <c r="M152" s="42"/>
      <c r="N152" s="43"/>
    </row>
    <row r="153" spans="1:14" s="44" customFormat="1" ht="18.75" customHeight="1" x14ac:dyDescent="0.45">
      <c r="A153" s="37" t="s">
        <v>10</v>
      </c>
      <c r="B153" s="38" t="s">
        <v>12</v>
      </c>
      <c r="C153" s="39">
        <f>SUM(D153:E153)</f>
        <v>9216</v>
      </c>
      <c r="D153" s="39">
        <f>D156+D159+D162</f>
        <v>8855</v>
      </c>
      <c r="E153" s="39">
        <f t="shared" si="182"/>
        <v>361</v>
      </c>
      <c r="F153" s="39">
        <f t="shared" si="183"/>
        <v>76.150000000000006</v>
      </c>
      <c r="G153" s="39">
        <f t="shared" si="184"/>
        <v>76.150000000000006</v>
      </c>
      <c r="H153" s="39">
        <f t="shared" si="184"/>
        <v>0</v>
      </c>
      <c r="I153" s="40">
        <f t="shared" si="110"/>
        <v>8.2628038194444454E-3</v>
      </c>
      <c r="J153" s="40">
        <f t="shared" si="110"/>
        <v>8.599661208356861E-3</v>
      </c>
      <c r="K153" s="40">
        <f t="shared" si="110"/>
        <v>0</v>
      </c>
      <c r="L153" s="41" t="str">
        <f t="shared" ref="L153:L162" si="185">+L152</f>
        <v>HUYỆN HƯƠNG KHÊ</v>
      </c>
      <c r="M153" s="42"/>
      <c r="N153" s="43"/>
    </row>
    <row r="154" spans="1:14" s="51" customFormat="1" ht="27" customHeight="1" x14ac:dyDescent="0.45">
      <c r="A154" s="45">
        <v>1</v>
      </c>
      <c r="B154" s="46" t="s">
        <v>13</v>
      </c>
      <c r="C154" s="47">
        <f>SUM(C155:C156)</f>
        <v>9965</v>
      </c>
      <c r="D154" s="47">
        <f t="shared" ref="D154:H154" si="186">SUM(D155:D156)</f>
        <v>9965</v>
      </c>
      <c r="E154" s="47">
        <f t="shared" si="186"/>
        <v>0</v>
      </c>
      <c r="F154" s="47">
        <f t="shared" si="186"/>
        <v>0</v>
      </c>
      <c r="G154" s="47">
        <f t="shared" si="186"/>
        <v>0</v>
      </c>
      <c r="H154" s="47">
        <f t="shared" si="186"/>
        <v>0</v>
      </c>
      <c r="I154" s="48">
        <f t="shared" ref="I154:K210" si="187">IFERROR(F154/C154,"-")</f>
        <v>0</v>
      </c>
      <c r="J154" s="48">
        <f t="shared" si="187"/>
        <v>0</v>
      </c>
      <c r="K154" s="48" t="str">
        <f t="shared" si="187"/>
        <v>-</v>
      </c>
      <c r="L154" s="49" t="str">
        <f t="shared" si="185"/>
        <v>HUYỆN HƯƠNG KHÊ</v>
      </c>
      <c r="M154" s="49" t="s">
        <v>14</v>
      </c>
      <c r="N154" s="50"/>
    </row>
    <row r="155" spans="1:14" s="44" customFormat="1" ht="21" customHeight="1" x14ac:dyDescent="0.45">
      <c r="A155" s="37" t="s">
        <v>10</v>
      </c>
      <c r="B155" s="38" t="s">
        <v>11</v>
      </c>
      <c r="C155" s="39">
        <f t="shared" ref="C155:C156" si="188">SUM(D155:E155)</f>
        <v>8594</v>
      </c>
      <c r="D155" s="39">
        <v>8594</v>
      </c>
      <c r="E155" s="39">
        <v>0</v>
      </c>
      <c r="F155" s="39">
        <f t="shared" ref="F155:F156" si="189">SUM(G155:H155)</f>
        <v>0</v>
      </c>
      <c r="G155" s="39">
        <v>0</v>
      </c>
      <c r="H155" s="39">
        <v>0</v>
      </c>
      <c r="I155" s="40">
        <f t="shared" si="187"/>
        <v>0</v>
      </c>
      <c r="J155" s="40">
        <f t="shared" si="187"/>
        <v>0</v>
      </c>
      <c r="K155" s="40" t="str">
        <f t="shared" si="187"/>
        <v>-</v>
      </c>
      <c r="L155" s="41" t="str">
        <f t="shared" si="185"/>
        <v>HUYỆN HƯƠNG KHÊ</v>
      </c>
      <c r="M155" s="41" t="s">
        <v>14</v>
      </c>
      <c r="N155" s="43"/>
    </row>
    <row r="156" spans="1:14" s="44" customFormat="1" ht="18.75" customHeight="1" x14ac:dyDescent="0.45">
      <c r="A156" s="37" t="s">
        <v>10</v>
      </c>
      <c r="B156" s="38" t="s">
        <v>12</v>
      </c>
      <c r="C156" s="39">
        <f t="shared" si="188"/>
        <v>1371</v>
      </c>
      <c r="D156" s="39">
        <v>1371</v>
      </c>
      <c r="E156" s="39">
        <v>0</v>
      </c>
      <c r="F156" s="39">
        <f t="shared" si="189"/>
        <v>0</v>
      </c>
      <c r="G156" s="39">
        <v>0</v>
      </c>
      <c r="H156" s="39">
        <v>0</v>
      </c>
      <c r="I156" s="40">
        <f t="shared" si="187"/>
        <v>0</v>
      </c>
      <c r="J156" s="40">
        <f t="shared" si="187"/>
        <v>0</v>
      </c>
      <c r="K156" s="40" t="str">
        <f t="shared" si="187"/>
        <v>-</v>
      </c>
      <c r="L156" s="41" t="str">
        <f t="shared" si="185"/>
        <v>HUYỆN HƯƠNG KHÊ</v>
      </c>
      <c r="M156" s="41" t="s">
        <v>14</v>
      </c>
      <c r="N156" s="43"/>
    </row>
    <row r="157" spans="1:14" s="51" customFormat="1" ht="18.75" customHeight="1" x14ac:dyDescent="0.45">
      <c r="A157" s="45">
        <v>2</v>
      </c>
      <c r="B157" s="46" t="s">
        <v>15</v>
      </c>
      <c r="C157" s="47">
        <f>SUM(C158:C159)</f>
        <v>5525</v>
      </c>
      <c r="D157" s="47">
        <f t="shared" ref="D157:H157" si="190">SUM(D158:D159)</f>
        <v>5164</v>
      </c>
      <c r="E157" s="47">
        <f t="shared" si="190"/>
        <v>361</v>
      </c>
      <c r="F157" s="47">
        <f t="shared" si="190"/>
        <v>0</v>
      </c>
      <c r="G157" s="47">
        <f t="shared" si="190"/>
        <v>0</v>
      </c>
      <c r="H157" s="47">
        <f t="shared" si="190"/>
        <v>0</v>
      </c>
      <c r="I157" s="48">
        <f t="shared" si="187"/>
        <v>0</v>
      </c>
      <c r="J157" s="48">
        <f t="shared" si="187"/>
        <v>0</v>
      </c>
      <c r="K157" s="48">
        <f t="shared" si="187"/>
        <v>0</v>
      </c>
      <c r="L157" s="49" t="str">
        <f t="shared" si="185"/>
        <v>HUYỆN HƯƠNG KHÊ</v>
      </c>
      <c r="M157" s="49" t="s">
        <v>16</v>
      </c>
      <c r="N157" s="50"/>
    </row>
    <row r="158" spans="1:14" s="44" customFormat="1" ht="18.75" customHeight="1" x14ac:dyDescent="0.45">
      <c r="A158" s="37" t="s">
        <v>10</v>
      </c>
      <c r="B158" s="38" t="s">
        <v>11</v>
      </c>
      <c r="C158" s="39">
        <f t="shared" ref="C158:C159" si="191">SUM(D158:E158)</f>
        <v>0</v>
      </c>
      <c r="D158" s="39">
        <v>0</v>
      </c>
      <c r="E158" s="39">
        <v>0</v>
      </c>
      <c r="F158" s="39">
        <f t="shared" ref="F158:F159" si="192">SUM(G158:H158)</f>
        <v>0</v>
      </c>
      <c r="G158" s="39">
        <v>0</v>
      </c>
      <c r="H158" s="39">
        <v>0</v>
      </c>
      <c r="I158" s="40" t="str">
        <f t="shared" si="187"/>
        <v>-</v>
      </c>
      <c r="J158" s="40" t="str">
        <f t="shared" si="187"/>
        <v>-</v>
      </c>
      <c r="K158" s="40" t="str">
        <f t="shared" si="187"/>
        <v>-</v>
      </c>
      <c r="L158" s="41" t="str">
        <f t="shared" si="185"/>
        <v>HUYỆN HƯƠNG KHÊ</v>
      </c>
      <c r="M158" s="41" t="s">
        <v>16</v>
      </c>
      <c r="N158" s="43"/>
    </row>
    <row r="159" spans="1:14" s="44" customFormat="1" ht="18.75" customHeight="1" x14ac:dyDescent="0.45">
      <c r="A159" s="37" t="s">
        <v>10</v>
      </c>
      <c r="B159" s="38" t="s">
        <v>12</v>
      </c>
      <c r="C159" s="39">
        <f t="shared" si="191"/>
        <v>5525</v>
      </c>
      <c r="D159" s="39">
        <v>5164</v>
      </c>
      <c r="E159" s="39">
        <v>361</v>
      </c>
      <c r="F159" s="39">
        <f t="shared" si="192"/>
        <v>0</v>
      </c>
      <c r="G159" s="39">
        <v>0</v>
      </c>
      <c r="H159" s="39">
        <v>0</v>
      </c>
      <c r="I159" s="40">
        <f t="shared" si="187"/>
        <v>0</v>
      </c>
      <c r="J159" s="40">
        <f t="shared" si="187"/>
        <v>0</v>
      </c>
      <c r="K159" s="40">
        <f t="shared" si="187"/>
        <v>0</v>
      </c>
      <c r="L159" s="41" t="str">
        <f t="shared" si="185"/>
        <v>HUYỆN HƯƠNG KHÊ</v>
      </c>
      <c r="M159" s="41" t="s">
        <v>16</v>
      </c>
      <c r="N159" s="43"/>
    </row>
    <row r="160" spans="1:14" s="51" customFormat="1" ht="18.75" customHeight="1" x14ac:dyDescent="0.45">
      <c r="A160" s="45">
        <v>3</v>
      </c>
      <c r="B160" s="46" t="s">
        <v>17</v>
      </c>
      <c r="C160" s="47">
        <f>SUM(C161:C162)</f>
        <v>44494.92</v>
      </c>
      <c r="D160" s="47">
        <f t="shared" ref="D160:G160" si="193">SUM(D161:D162)</f>
        <v>19544.920000000002</v>
      </c>
      <c r="E160" s="47">
        <f t="shared" si="193"/>
        <v>24950</v>
      </c>
      <c r="F160" s="47">
        <f t="shared" si="193"/>
        <v>8403.8266999999996</v>
      </c>
      <c r="G160" s="47">
        <f t="shared" si="193"/>
        <v>4891.8266999999987</v>
      </c>
      <c r="H160" s="47">
        <f>SUM(H161:H162)</f>
        <v>3512</v>
      </c>
      <c r="I160" s="48">
        <f t="shared" si="187"/>
        <v>0.18887159927470371</v>
      </c>
      <c r="J160" s="48">
        <f t="shared" si="187"/>
        <v>0.25028635062205412</v>
      </c>
      <c r="K160" s="48">
        <f t="shared" si="187"/>
        <v>0.14076152304609219</v>
      </c>
      <c r="L160" s="49" t="str">
        <f t="shared" si="185"/>
        <v>HUYỆN HƯƠNG KHÊ</v>
      </c>
      <c r="M160" s="49" t="s">
        <v>18</v>
      </c>
      <c r="N160" s="50"/>
    </row>
    <row r="161" spans="1:14" s="44" customFormat="1" ht="18.75" customHeight="1" x14ac:dyDescent="0.45">
      <c r="A161" s="37" t="s">
        <v>10</v>
      </c>
      <c r="B161" s="38" t="s">
        <v>11</v>
      </c>
      <c r="C161" s="39">
        <f t="shared" ref="C161:C162" si="194">SUM(D161:E161)</f>
        <v>42174.92</v>
      </c>
      <c r="D161" s="39">
        <v>17224.920000000002</v>
      </c>
      <c r="E161" s="39">
        <v>24950</v>
      </c>
      <c r="F161" s="39">
        <f t="shared" ref="F161:F162" si="195">SUM(G161:H161)</f>
        <v>8327.6767</v>
      </c>
      <c r="G161" s="39">
        <v>4815.6766999999991</v>
      </c>
      <c r="H161" s="39">
        <v>3512</v>
      </c>
      <c r="I161" s="40">
        <f t="shared" si="187"/>
        <v>0.19745566085246874</v>
      </c>
      <c r="J161" s="40">
        <f t="shared" si="187"/>
        <v>0.27957614316931506</v>
      </c>
      <c r="K161" s="40">
        <f t="shared" si="187"/>
        <v>0.14076152304609219</v>
      </c>
      <c r="L161" s="41" t="str">
        <f t="shared" si="185"/>
        <v>HUYỆN HƯƠNG KHÊ</v>
      </c>
      <c r="M161" s="41" t="s">
        <v>18</v>
      </c>
      <c r="N161" s="43"/>
    </row>
    <row r="162" spans="1:14" s="44" customFormat="1" ht="18.75" customHeight="1" x14ac:dyDescent="0.45">
      <c r="A162" s="37" t="s">
        <v>10</v>
      </c>
      <c r="B162" s="38" t="s">
        <v>12</v>
      </c>
      <c r="C162" s="39">
        <f t="shared" si="194"/>
        <v>2320</v>
      </c>
      <c r="D162" s="39">
        <v>2320</v>
      </c>
      <c r="E162" s="39">
        <v>0</v>
      </c>
      <c r="F162" s="39">
        <f t="shared" si="195"/>
        <v>76.150000000000006</v>
      </c>
      <c r="G162" s="39">
        <v>76.150000000000006</v>
      </c>
      <c r="H162" s="39">
        <v>0</v>
      </c>
      <c r="I162" s="40">
        <f t="shared" si="187"/>
        <v>3.2823275862068971E-2</v>
      </c>
      <c r="J162" s="40">
        <f t="shared" si="187"/>
        <v>3.2823275862068971E-2</v>
      </c>
      <c r="K162" s="40" t="str">
        <f t="shared" si="187"/>
        <v>-</v>
      </c>
      <c r="L162" s="41" t="str">
        <f t="shared" si="185"/>
        <v>HUYỆN HƯƠNG KHÊ</v>
      </c>
      <c r="M162" s="41" t="s">
        <v>18</v>
      </c>
      <c r="N162" s="43"/>
    </row>
    <row r="163" spans="1:14" s="51" customFormat="1" ht="18.75" customHeight="1" x14ac:dyDescent="0.45">
      <c r="A163" s="45"/>
      <c r="B163" s="45" t="s">
        <v>33</v>
      </c>
      <c r="C163" s="47">
        <f>SUM(C164:C165)</f>
        <v>4427.28</v>
      </c>
      <c r="D163" s="47">
        <f t="shared" ref="D163:H163" si="196">SUM(D164:D165)</f>
        <v>4205.28</v>
      </c>
      <c r="E163" s="47">
        <f t="shared" si="196"/>
        <v>222</v>
      </c>
      <c r="F163" s="47">
        <f t="shared" si="196"/>
        <v>0</v>
      </c>
      <c r="G163" s="47">
        <f t="shared" si="196"/>
        <v>0</v>
      </c>
      <c r="H163" s="47">
        <f t="shared" si="196"/>
        <v>0</v>
      </c>
      <c r="I163" s="48">
        <f t="shared" si="187"/>
        <v>0</v>
      </c>
      <c r="J163" s="48">
        <f t="shared" si="187"/>
        <v>0</v>
      </c>
      <c r="K163" s="48">
        <f t="shared" si="187"/>
        <v>0</v>
      </c>
      <c r="L163" s="49" t="str">
        <f>+B163</f>
        <v>THỊ XÃ HỒNG LĨNH</v>
      </c>
      <c r="M163" s="52"/>
      <c r="N163" s="50"/>
    </row>
    <row r="164" spans="1:14" s="44" customFormat="1" ht="18.75" customHeight="1" x14ac:dyDescent="0.45">
      <c r="A164" s="37" t="s">
        <v>10</v>
      </c>
      <c r="B164" s="38" t="s">
        <v>11</v>
      </c>
      <c r="C164" s="39">
        <f>SUM(D164:E164)</f>
        <v>720.28</v>
      </c>
      <c r="D164" s="39">
        <f>D167+D170+D173</f>
        <v>720.28</v>
      </c>
      <c r="E164" s="39">
        <f t="shared" ref="E164:E165" si="197">E167+E170+E173</f>
        <v>0</v>
      </c>
      <c r="F164" s="39">
        <f t="shared" ref="F164:F165" si="198">SUM(G164:H164)</f>
        <v>0</v>
      </c>
      <c r="G164" s="39">
        <f t="shared" ref="G164:H165" si="199">G167+G170+G173</f>
        <v>0</v>
      </c>
      <c r="H164" s="39">
        <f t="shared" si="199"/>
        <v>0</v>
      </c>
      <c r="I164" s="40">
        <f t="shared" si="187"/>
        <v>0</v>
      </c>
      <c r="J164" s="40">
        <f t="shared" si="187"/>
        <v>0</v>
      </c>
      <c r="K164" s="40" t="str">
        <f t="shared" si="187"/>
        <v>-</v>
      </c>
      <c r="L164" s="41" t="str">
        <f>+L163</f>
        <v>THỊ XÃ HỒNG LĨNH</v>
      </c>
      <c r="M164" s="42"/>
      <c r="N164" s="43"/>
    </row>
    <row r="165" spans="1:14" s="44" customFormat="1" ht="18.75" customHeight="1" x14ac:dyDescent="0.45">
      <c r="A165" s="37" t="s">
        <v>10</v>
      </c>
      <c r="B165" s="38" t="s">
        <v>12</v>
      </c>
      <c r="C165" s="39">
        <f>SUM(D165:E165)</f>
        <v>3707</v>
      </c>
      <c r="D165" s="39">
        <f>D168+D171+D174</f>
        <v>3485</v>
      </c>
      <c r="E165" s="39">
        <f t="shared" si="197"/>
        <v>222</v>
      </c>
      <c r="F165" s="39">
        <f t="shared" si="198"/>
        <v>0</v>
      </c>
      <c r="G165" s="39">
        <f t="shared" si="199"/>
        <v>0</v>
      </c>
      <c r="H165" s="39">
        <f t="shared" si="199"/>
        <v>0</v>
      </c>
      <c r="I165" s="40">
        <f t="shared" si="187"/>
        <v>0</v>
      </c>
      <c r="J165" s="40">
        <f t="shared" si="187"/>
        <v>0</v>
      </c>
      <c r="K165" s="40">
        <f t="shared" si="187"/>
        <v>0</v>
      </c>
      <c r="L165" s="41" t="str">
        <f t="shared" ref="L165:L174" si="200">+L164</f>
        <v>THỊ XÃ HỒNG LĨNH</v>
      </c>
      <c r="M165" s="42"/>
      <c r="N165" s="43"/>
    </row>
    <row r="166" spans="1:14" s="51" customFormat="1" ht="27" customHeight="1" x14ac:dyDescent="0.45">
      <c r="A166" s="45">
        <v>1</v>
      </c>
      <c r="B166" s="46" t="s">
        <v>13</v>
      </c>
      <c r="C166" s="47">
        <f>SUM(C167:C168)</f>
        <v>0</v>
      </c>
      <c r="D166" s="47">
        <f t="shared" ref="D166:H166" si="201">SUM(D167:D168)</f>
        <v>0</v>
      </c>
      <c r="E166" s="47">
        <f t="shared" si="201"/>
        <v>0</v>
      </c>
      <c r="F166" s="47">
        <f t="shared" si="201"/>
        <v>0</v>
      </c>
      <c r="G166" s="47">
        <f t="shared" si="201"/>
        <v>0</v>
      </c>
      <c r="H166" s="47">
        <f t="shared" si="201"/>
        <v>0</v>
      </c>
      <c r="I166" s="48" t="str">
        <f t="shared" si="187"/>
        <v>-</v>
      </c>
      <c r="J166" s="48" t="str">
        <f t="shared" si="187"/>
        <v>-</v>
      </c>
      <c r="K166" s="48" t="str">
        <f t="shared" si="187"/>
        <v>-</v>
      </c>
      <c r="L166" s="49" t="str">
        <f t="shared" si="200"/>
        <v>THỊ XÃ HỒNG LĨNH</v>
      </c>
      <c r="M166" s="49" t="s">
        <v>14</v>
      </c>
      <c r="N166" s="50"/>
    </row>
    <row r="167" spans="1:14" s="44" customFormat="1" ht="18.75" customHeight="1" x14ac:dyDescent="0.45">
      <c r="A167" s="37" t="s">
        <v>10</v>
      </c>
      <c r="B167" s="38" t="s">
        <v>11</v>
      </c>
      <c r="C167" s="39">
        <f t="shared" ref="C167:C168" si="202">SUM(D167:E167)</f>
        <v>0</v>
      </c>
      <c r="D167" s="39"/>
      <c r="E167" s="39"/>
      <c r="F167" s="39">
        <f t="shared" ref="F167:F168" si="203">SUM(G167:H167)</f>
        <v>0</v>
      </c>
      <c r="G167" s="39"/>
      <c r="H167" s="39"/>
      <c r="I167" s="40" t="str">
        <f t="shared" si="187"/>
        <v>-</v>
      </c>
      <c r="J167" s="40" t="str">
        <f t="shared" si="187"/>
        <v>-</v>
      </c>
      <c r="K167" s="40" t="str">
        <f t="shared" si="187"/>
        <v>-</v>
      </c>
      <c r="L167" s="41" t="str">
        <f t="shared" si="200"/>
        <v>THỊ XÃ HỒNG LĨNH</v>
      </c>
      <c r="M167" s="41" t="s">
        <v>14</v>
      </c>
      <c r="N167" s="43"/>
    </row>
    <row r="168" spans="1:14" s="44" customFormat="1" ht="18.75" customHeight="1" x14ac:dyDescent="0.45">
      <c r="A168" s="37" t="s">
        <v>10</v>
      </c>
      <c r="B168" s="38" t="s">
        <v>12</v>
      </c>
      <c r="C168" s="39">
        <f t="shared" si="202"/>
        <v>0</v>
      </c>
      <c r="D168" s="39"/>
      <c r="E168" s="39"/>
      <c r="F168" s="39">
        <f t="shared" si="203"/>
        <v>0</v>
      </c>
      <c r="G168" s="39"/>
      <c r="H168" s="39"/>
      <c r="I168" s="40" t="str">
        <f t="shared" si="187"/>
        <v>-</v>
      </c>
      <c r="J168" s="40" t="str">
        <f t="shared" si="187"/>
        <v>-</v>
      </c>
      <c r="K168" s="40" t="str">
        <f t="shared" si="187"/>
        <v>-</v>
      </c>
      <c r="L168" s="41" t="str">
        <f t="shared" si="200"/>
        <v>THỊ XÃ HỒNG LĨNH</v>
      </c>
      <c r="M168" s="41" t="s">
        <v>14</v>
      </c>
      <c r="N168" s="43"/>
    </row>
    <row r="169" spans="1:14" s="51" customFormat="1" ht="18.75" customHeight="1" x14ac:dyDescent="0.45">
      <c r="A169" s="45">
        <v>2</v>
      </c>
      <c r="B169" s="46" t="s">
        <v>15</v>
      </c>
      <c r="C169" s="47">
        <f>SUM(C170:C171)</f>
        <v>3376</v>
      </c>
      <c r="D169" s="47">
        <f t="shared" ref="D169:H169" si="204">SUM(D170:D171)</f>
        <v>3154</v>
      </c>
      <c r="E169" s="47">
        <f t="shared" si="204"/>
        <v>222</v>
      </c>
      <c r="F169" s="47">
        <f t="shared" si="204"/>
        <v>0</v>
      </c>
      <c r="G169" s="47">
        <f t="shared" si="204"/>
        <v>0</v>
      </c>
      <c r="H169" s="47">
        <f t="shared" si="204"/>
        <v>0</v>
      </c>
      <c r="I169" s="48">
        <f t="shared" si="187"/>
        <v>0</v>
      </c>
      <c r="J169" s="48">
        <f t="shared" si="187"/>
        <v>0</v>
      </c>
      <c r="K169" s="48">
        <f t="shared" si="187"/>
        <v>0</v>
      </c>
      <c r="L169" s="49" t="str">
        <f t="shared" si="200"/>
        <v>THỊ XÃ HỒNG LĨNH</v>
      </c>
      <c r="M169" s="49" t="s">
        <v>16</v>
      </c>
      <c r="N169" s="50"/>
    </row>
    <row r="170" spans="1:14" s="44" customFormat="1" ht="18.75" customHeight="1" x14ac:dyDescent="0.45">
      <c r="A170" s="37" t="s">
        <v>10</v>
      </c>
      <c r="B170" s="38" t="s">
        <v>11</v>
      </c>
      <c r="C170" s="39">
        <f t="shared" ref="C170:C171" si="205">SUM(D170:E170)</f>
        <v>0</v>
      </c>
      <c r="D170" s="39">
        <v>0</v>
      </c>
      <c r="E170" s="39">
        <v>0</v>
      </c>
      <c r="F170" s="39">
        <f t="shared" ref="F170:F171" si="206">SUM(G170:H170)</f>
        <v>0</v>
      </c>
      <c r="G170" s="39">
        <v>0</v>
      </c>
      <c r="H170" s="39">
        <v>0</v>
      </c>
      <c r="I170" s="40" t="str">
        <f t="shared" si="187"/>
        <v>-</v>
      </c>
      <c r="J170" s="40" t="str">
        <f t="shared" si="187"/>
        <v>-</v>
      </c>
      <c r="K170" s="40" t="str">
        <f t="shared" si="187"/>
        <v>-</v>
      </c>
      <c r="L170" s="41" t="str">
        <f t="shared" si="200"/>
        <v>THỊ XÃ HỒNG LĨNH</v>
      </c>
      <c r="M170" s="41" t="s">
        <v>16</v>
      </c>
      <c r="N170" s="43"/>
    </row>
    <row r="171" spans="1:14" s="44" customFormat="1" ht="18.75" customHeight="1" x14ac:dyDescent="0.45">
      <c r="A171" s="37" t="s">
        <v>10</v>
      </c>
      <c r="B171" s="38" t="s">
        <v>12</v>
      </c>
      <c r="C171" s="39">
        <f t="shared" si="205"/>
        <v>3376</v>
      </c>
      <c r="D171" s="39">
        <v>3154</v>
      </c>
      <c r="E171" s="39">
        <v>222</v>
      </c>
      <c r="F171" s="39">
        <f t="shared" si="206"/>
        <v>0</v>
      </c>
      <c r="G171" s="39">
        <v>0</v>
      </c>
      <c r="H171" s="39">
        <v>0</v>
      </c>
      <c r="I171" s="40">
        <f t="shared" si="187"/>
        <v>0</v>
      </c>
      <c r="J171" s="40">
        <f t="shared" si="187"/>
        <v>0</v>
      </c>
      <c r="K171" s="40">
        <f t="shared" si="187"/>
        <v>0</v>
      </c>
      <c r="L171" s="41" t="str">
        <f t="shared" si="200"/>
        <v>THỊ XÃ HỒNG LĨNH</v>
      </c>
      <c r="M171" s="41" t="s">
        <v>16</v>
      </c>
      <c r="N171" s="43"/>
    </row>
    <row r="172" spans="1:14" s="51" customFormat="1" ht="18.75" customHeight="1" x14ac:dyDescent="0.45">
      <c r="A172" s="45">
        <v>3</v>
      </c>
      <c r="B172" s="46" t="s">
        <v>17</v>
      </c>
      <c r="C172" s="47">
        <f>SUM(C173:C174)</f>
        <v>1051.28</v>
      </c>
      <c r="D172" s="47">
        <f t="shared" ref="D172:H172" si="207">SUM(D173:D174)</f>
        <v>1051.28</v>
      </c>
      <c r="E172" s="47">
        <f t="shared" si="207"/>
        <v>0</v>
      </c>
      <c r="F172" s="47">
        <f t="shared" si="207"/>
        <v>0</v>
      </c>
      <c r="G172" s="47">
        <f t="shared" si="207"/>
        <v>0</v>
      </c>
      <c r="H172" s="47">
        <f t="shared" si="207"/>
        <v>0</v>
      </c>
      <c r="I172" s="48">
        <f t="shared" si="187"/>
        <v>0</v>
      </c>
      <c r="J172" s="48">
        <f t="shared" si="187"/>
        <v>0</v>
      </c>
      <c r="K172" s="48" t="str">
        <f t="shared" si="187"/>
        <v>-</v>
      </c>
      <c r="L172" s="49" t="str">
        <f t="shared" si="200"/>
        <v>THỊ XÃ HỒNG LĨNH</v>
      </c>
      <c r="M172" s="49" t="s">
        <v>18</v>
      </c>
      <c r="N172" s="50"/>
    </row>
    <row r="173" spans="1:14" s="44" customFormat="1" ht="18.75" customHeight="1" x14ac:dyDescent="0.45">
      <c r="A173" s="37" t="s">
        <v>10</v>
      </c>
      <c r="B173" s="38" t="s">
        <v>11</v>
      </c>
      <c r="C173" s="39">
        <f t="shared" ref="C173:C174" si="208">SUM(D173:E173)</f>
        <v>720.28</v>
      </c>
      <c r="D173" s="39">
        <v>720.28</v>
      </c>
      <c r="E173" s="39">
        <v>0</v>
      </c>
      <c r="F173" s="39">
        <f t="shared" ref="F173:F174" si="209">SUM(G173:H173)</f>
        <v>0</v>
      </c>
      <c r="G173" s="39">
        <v>0</v>
      </c>
      <c r="H173" s="39">
        <v>0</v>
      </c>
      <c r="I173" s="40">
        <f t="shared" si="187"/>
        <v>0</v>
      </c>
      <c r="J173" s="40">
        <f t="shared" si="187"/>
        <v>0</v>
      </c>
      <c r="K173" s="40" t="str">
        <f t="shared" si="187"/>
        <v>-</v>
      </c>
      <c r="L173" s="41" t="str">
        <f t="shared" si="200"/>
        <v>THỊ XÃ HỒNG LĨNH</v>
      </c>
      <c r="M173" s="41" t="s">
        <v>18</v>
      </c>
      <c r="N173" s="43"/>
    </row>
    <row r="174" spans="1:14" s="44" customFormat="1" ht="18.75" customHeight="1" x14ac:dyDescent="0.45">
      <c r="A174" s="37" t="s">
        <v>10</v>
      </c>
      <c r="B174" s="38" t="s">
        <v>12</v>
      </c>
      <c r="C174" s="39">
        <f t="shared" si="208"/>
        <v>331</v>
      </c>
      <c r="D174" s="39">
        <v>331</v>
      </c>
      <c r="E174" s="39">
        <v>0</v>
      </c>
      <c r="F174" s="39">
        <f t="shared" si="209"/>
        <v>0</v>
      </c>
      <c r="G174" s="39">
        <v>0</v>
      </c>
      <c r="H174" s="39">
        <v>0</v>
      </c>
      <c r="I174" s="40">
        <f t="shared" si="187"/>
        <v>0</v>
      </c>
      <c r="J174" s="40">
        <f t="shared" si="187"/>
        <v>0</v>
      </c>
      <c r="K174" s="40" t="str">
        <f t="shared" si="187"/>
        <v>-</v>
      </c>
      <c r="L174" s="41" t="str">
        <f t="shared" si="200"/>
        <v>THỊ XÃ HỒNG LĨNH</v>
      </c>
      <c r="M174" s="41" t="s">
        <v>18</v>
      </c>
      <c r="N174" s="43"/>
    </row>
    <row r="175" spans="1:14" s="51" customFormat="1" ht="18.75" customHeight="1" x14ac:dyDescent="0.45">
      <c r="A175" s="45"/>
      <c r="B175" s="45" t="s">
        <v>34</v>
      </c>
      <c r="C175" s="47">
        <f>SUM(C176:C177)</f>
        <v>11539.52</v>
      </c>
      <c r="D175" s="47">
        <f t="shared" ref="D175:H175" si="210">SUM(D176:D177)</f>
        <v>11272.52</v>
      </c>
      <c r="E175" s="47">
        <f t="shared" si="210"/>
        <v>267</v>
      </c>
      <c r="F175" s="47">
        <f t="shared" si="210"/>
        <v>2805.84</v>
      </c>
      <c r="G175" s="47">
        <f t="shared" si="210"/>
        <v>2805.84</v>
      </c>
      <c r="H175" s="47">
        <f t="shared" si="210"/>
        <v>0</v>
      </c>
      <c r="I175" s="48">
        <f t="shared" si="187"/>
        <v>0.24315049499459249</v>
      </c>
      <c r="J175" s="48">
        <f t="shared" si="187"/>
        <v>0.24890973801776356</v>
      </c>
      <c r="K175" s="48">
        <f t="shared" si="187"/>
        <v>0</v>
      </c>
      <c r="L175" s="49" t="str">
        <f>+B175</f>
        <v>HUYỆN VŨ QUANG</v>
      </c>
      <c r="M175" s="52"/>
      <c r="N175" s="50"/>
    </row>
    <row r="176" spans="1:14" s="44" customFormat="1" ht="18.75" customHeight="1" x14ac:dyDescent="0.45">
      <c r="A176" s="37" t="s">
        <v>10</v>
      </c>
      <c r="B176" s="38" t="s">
        <v>11</v>
      </c>
      <c r="C176" s="39">
        <f>SUM(D176:E176)</f>
        <v>6485.52</v>
      </c>
      <c r="D176" s="39">
        <f>D179+D182+D185</f>
        <v>6485.52</v>
      </c>
      <c r="E176" s="39">
        <f t="shared" ref="E176:E177" si="211">E179+E182+E185</f>
        <v>0</v>
      </c>
      <c r="F176" s="39">
        <f t="shared" ref="F176:F177" si="212">SUM(G176:H176)</f>
        <v>2764.84</v>
      </c>
      <c r="G176" s="39">
        <f t="shared" ref="G176:H177" si="213">G179+G182+G185</f>
        <v>2764.84</v>
      </c>
      <c r="H176" s="39">
        <f t="shared" si="213"/>
        <v>0</v>
      </c>
      <c r="I176" s="40">
        <f t="shared" si="187"/>
        <v>0.42630968681000136</v>
      </c>
      <c r="J176" s="40">
        <f t="shared" si="187"/>
        <v>0.42630968681000136</v>
      </c>
      <c r="K176" s="40" t="str">
        <f t="shared" si="187"/>
        <v>-</v>
      </c>
      <c r="L176" s="41" t="str">
        <f>+L175</f>
        <v>HUYỆN VŨ QUANG</v>
      </c>
      <c r="M176" s="42"/>
      <c r="N176" s="43"/>
    </row>
    <row r="177" spans="1:14" s="44" customFormat="1" ht="18.75" customHeight="1" x14ac:dyDescent="0.45">
      <c r="A177" s="37" t="s">
        <v>10</v>
      </c>
      <c r="B177" s="38" t="s">
        <v>12</v>
      </c>
      <c r="C177" s="39">
        <f>SUM(D177:E177)</f>
        <v>5054</v>
      </c>
      <c r="D177" s="39">
        <f>D180+D183+D186</f>
        <v>4787</v>
      </c>
      <c r="E177" s="39">
        <f t="shared" si="211"/>
        <v>267</v>
      </c>
      <c r="F177" s="39">
        <f t="shared" si="212"/>
        <v>41</v>
      </c>
      <c r="G177" s="39">
        <f t="shared" si="213"/>
        <v>41</v>
      </c>
      <c r="H177" s="39">
        <f t="shared" si="213"/>
        <v>0</v>
      </c>
      <c r="I177" s="40">
        <f t="shared" si="187"/>
        <v>8.1123862287297184E-3</v>
      </c>
      <c r="J177" s="40">
        <f t="shared" si="187"/>
        <v>8.5648631710883646E-3</v>
      </c>
      <c r="K177" s="40">
        <f t="shared" si="187"/>
        <v>0</v>
      </c>
      <c r="L177" s="41" t="str">
        <f t="shared" ref="L177:L186" si="214">+L176</f>
        <v>HUYỆN VŨ QUANG</v>
      </c>
      <c r="M177" s="42"/>
      <c r="N177" s="43"/>
    </row>
    <row r="178" spans="1:14" s="51" customFormat="1" ht="27" customHeight="1" x14ac:dyDescent="0.45">
      <c r="A178" s="45">
        <v>1</v>
      </c>
      <c r="B178" s="46" t="s">
        <v>13</v>
      </c>
      <c r="C178" s="47">
        <f>SUM(C179:C180)</f>
        <v>0</v>
      </c>
      <c r="D178" s="47">
        <f t="shared" ref="D178:H178" si="215">SUM(D179:D180)</f>
        <v>0</v>
      </c>
      <c r="E178" s="47">
        <f t="shared" si="215"/>
        <v>0</v>
      </c>
      <c r="F178" s="47">
        <f t="shared" si="215"/>
        <v>0</v>
      </c>
      <c r="G178" s="47">
        <f t="shared" si="215"/>
        <v>0</v>
      </c>
      <c r="H178" s="47">
        <f t="shared" si="215"/>
        <v>0</v>
      </c>
      <c r="I178" s="48" t="str">
        <f t="shared" si="187"/>
        <v>-</v>
      </c>
      <c r="J178" s="48" t="str">
        <f t="shared" si="187"/>
        <v>-</v>
      </c>
      <c r="K178" s="48" t="str">
        <f t="shared" si="187"/>
        <v>-</v>
      </c>
      <c r="L178" s="49" t="str">
        <f t="shared" si="214"/>
        <v>HUYỆN VŨ QUANG</v>
      </c>
      <c r="M178" s="49" t="s">
        <v>14</v>
      </c>
      <c r="N178" s="50"/>
    </row>
    <row r="179" spans="1:14" s="44" customFormat="1" ht="18.75" customHeight="1" x14ac:dyDescent="0.45">
      <c r="A179" s="37" t="s">
        <v>10</v>
      </c>
      <c r="B179" s="38" t="s">
        <v>11</v>
      </c>
      <c r="C179" s="39">
        <f t="shared" ref="C179:C180" si="216">SUM(D179:E179)</f>
        <v>0</v>
      </c>
      <c r="D179" s="39"/>
      <c r="E179" s="39"/>
      <c r="F179" s="39">
        <f t="shared" ref="F179:F180" si="217">SUM(G179:H179)</f>
        <v>0</v>
      </c>
      <c r="G179" s="39"/>
      <c r="H179" s="39"/>
      <c r="I179" s="40" t="str">
        <f t="shared" si="187"/>
        <v>-</v>
      </c>
      <c r="J179" s="40" t="str">
        <f t="shared" si="187"/>
        <v>-</v>
      </c>
      <c r="K179" s="40" t="str">
        <f t="shared" si="187"/>
        <v>-</v>
      </c>
      <c r="L179" s="41" t="str">
        <f t="shared" si="214"/>
        <v>HUYỆN VŨ QUANG</v>
      </c>
      <c r="M179" s="41" t="s">
        <v>14</v>
      </c>
      <c r="N179" s="43"/>
    </row>
    <row r="180" spans="1:14" s="44" customFormat="1" ht="18.75" customHeight="1" x14ac:dyDescent="0.45">
      <c r="A180" s="37" t="s">
        <v>10</v>
      </c>
      <c r="B180" s="38" t="s">
        <v>12</v>
      </c>
      <c r="C180" s="39">
        <f t="shared" si="216"/>
        <v>0</v>
      </c>
      <c r="D180" s="39"/>
      <c r="E180" s="39"/>
      <c r="F180" s="39">
        <f t="shared" si="217"/>
        <v>0</v>
      </c>
      <c r="G180" s="39"/>
      <c r="H180" s="39"/>
      <c r="I180" s="40" t="str">
        <f t="shared" si="187"/>
        <v>-</v>
      </c>
      <c r="J180" s="40" t="str">
        <f t="shared" si="187"/>
        <v>-</v>
      </c>
      <c r="K180" s="40" t="str">
        <f t="shared" si="187"/>
        <v>-</v>
      </c>
      <c r="L180" s="41" t="str">
        <f t="shared" si="214"/>
        <v>HUYỆN VŨ QUANG</v>
      </c>
      <c r="M180" s="41" t="s">
        <v>14</v>
      </c>
      <c r="N180" s="43"/>
    </row>
    <row r="181" spans="1:14" s="51" customFormat="1" ht="18.75" customHeight="1" x14ac:dyDescent="0.45">
      <c r="A181" s="45">
        <v>2</v>
      </c>
      <c r="B181" s="46" t="s">
        <v>15</v>
      </c>
      <c r="C181" s="47">
        <f>SUM(C182:C183)</f>
        <v>4085</v>
      </c>
      <c r="D181" s="47">
        <f t="shared" ref="D181:H181" si="218">SUM(D182:D183)</f>
        <v>3818</v>
      </c>
      <c r="E181" s="47">
        <f t="shared" si="218"/>
        <v>267</v>
      </c>
      <c r="F181" s="47">
        <f t="shared" si="218"/>
        <v>0</v>
      </c>
      <c r="G181" s="47">
        <f t="shared" si="218"/>
        <v>0</v>
      </c>
      <c r="H181" s="47">
        <f t="shared" si="218"/>
        <v>0</v>
      </c>
      <c r="I181" s="48">
        <f t="shared" si="187"/>
        <v>0</v>
      </c>
      <c r="J181" s="48">
        <f t="shared" si="187"/>
        <v>0</v>
      </c>
      <c r="K181" s="48">
        <f t="shared" si="187"/>
        <v>0</v>
      </c>
      <c r="L181" s="49" t="str">
        <f t="shared" si="214"/>
        <v>HUYỆN VŨ QUANG</v>
      </c>
      <c r="M181" s="49" t="s">
        <v>16</v>
      </c>
      <c r="N181" s="50"/>
    </row>
    <row r="182" spans="1:14" s="44" customFormat="1" ht="18.75" customHeight="1" x14ac:dyDescent="0.45">
      <c r="A182" s="37" t="s">
        <v>10</v>
      </c>
      <c r="B182" s="38" t="s">
        <v>11</v>
      </c>
      <c r="C182" s="39">
        <f t="shared" ref="C182:C183" si="219">SUM(D182:E182)</f>
        <v>0</v>
      </c>
      <c r="D182" s="39">
        <v>0</v>
      </c>
      <c r="E182" s="39">
        <v>0</v>
      </c>
      <c r="F182" s="39">
        <f t="shared" ref="F182:F183" si="220">SUM(G182:H182)</f>
        <v>0</v>
      </c>
      <c r="G182" s="39">
        <v>0</v>
      </c>
      <c r="H182" s="39">
        <v>0</v>
      </c>
      <c r="I182" s="40" t="str">
        <f t="shared" si="187"/>
        <v>-</v>
      </c>
      <c r="J182" s="40" t="str">
        <f t="shared" si="187"/>
        <v>-</v>
      </c>
      <c r="K182" s="40" t="str">
        <f t="shared" si="187"/>
        <v>-</v>
      </c>
      <c r="L182" s="41" t="str">
        <f t="shared" si="214"/>
        <v>HUYỆN VŨ QUANG</v>
      </c>
      <c r="M182" s="41" t="s">
        <v>16</v>
      </c>
      <c r="N182" s="43"/>
    </row>
    <row r="183" spans="1:14" s="44" customFormat="1" ht="18.75" customHeight="1" x14ac:dyDescent="0.45">
      <c r="A183" s="37" t="s">
        <v>10</v>
      </c>
      <c r="B183" s="38" t="s">
        <v>12</v>
      </c>
      <c r="C183" s="39">
        <f t="shared" si="219"/>
        <v>4085</v>
      </c>
      <c r="D183" s="39">
        <v>3818</v>
      </c>
      <c r="E183" s="39">
        <v>267</v>
      </c>
      <c r="F183" s="39">
        <f t="shared" si="220"/>
        <v>0</v>
      </c>
      <c r="G183" s="39">
        <v>0</v>
      </c>
      <c r="H183" s="39">
        <v>0</v>
      </c>
      <c r="I183" s="40">
        <f t="shared" si="187"/>
        <v>0</v>
      </c>
      <c r="J183" s="40">
        <f t="shared" si="187"/>
        <v>0</v>
      </c>
      <c r="K183" s="40">
        <f t="shared" si="187"/>
        <v>0</v>
      </c>
      <c r="L183" s="41" t="str">
        <f t="shared" si="214"/>
        <v>HUYỆN VŨ QUANG</v>
      </c>
      <c r="M183" s="41" t="s">
        <v>16</v>
      </c>
      <c r="N183" s="43"/>
    </row>
    <row r="184" spans="1:14" s="51" customFormat="1" ht="18.75" customHeight="1" x14ac:dyDescent="0.45">
      <c r="A184" s="45">
        <v>3</v>
      </c>
      <c r="B184" s="46" t="s">
        <v>17</v>
      </c>
      <c r="C184" s="47">
        <f>SUM(C185:C186)</f>
        <v>7454.52</v>
      </c>
      <c r="D184" s="47">
        <f t="shared" ref="D184:H184" si="221">SUM(D185:D186)</f>
        <v>7454.52</v>
      </c>
      <c r="E184" s="47">
        <f t="shared" si="221"/>
        <v>0</v>
      </c>
      <c r="F184" s="47">
        <f t="shared" si="221"/>
        <v>2805.84</v>
      </c>
      <c r="G184" s="47">
        <f t="shared" si="221"/>
        <v>2805.84</v>
      </c>
      <c r="H184" s="47">
        <f t="shared" si="221"/>
        <v>0</v>
      </c>
      <c r="I184" s="48">
        <f t="shared" si="187"/>
        <v>0.37639445598106919</v>
      </c>
      <c r="J184" s="48">
        <f t="shared" si="187"/>
        <v>0.37639445598106919</v>
      </c>
      <c r="K184" s="48" t="str">
        <f t="shared" si="187"/>
        <v>-</v>
      </c>
      <c r="L184" s="49" t="str">
        <f t="shared" si="214"/>
        <v>HUYỆN VŨ QUANG</v>
      </c>
      <c r="M184" s="49" t="s">
        <v>18</v>
      </c>
      <c r="N184" s="50"/>
    </row>
    <row r="185" spans="1:14" s="44" customFormat="1" ht="18.75" customHeight="1" x14ac:dyDescent="0.45">
      <c r="A185" s="37" t="s">
        <v>10</v>
      </c>
      <c r="B185" s="38" t="s">
        <v>11</v>
      </c>
      <c r="C185" s="39">
        <f t="shared" ref="C185:C186" si="222">SUM(D185:E185)</f>
        <v>6485.52</v>
      </c>
      <c r="D185" s="39">
        <v>6485.52</v>
      </c>
      <c r="E185" s="39">
        <v>0</v>
      </c>
      <c r="F185" s="39">
        <f t="shared" ref="F185:F186" si="223">SUM(G185:H185)</f>
        <v>2764.84</v>
      </c>
      <c r="G185" s="39">
        <v>2764.84</v>
      </c>
      <c r="H185" s="39">
        <v>0</v>
      </c>
      <c r="I185" s="40">
        <f t="shared" si="187"/>
        <v>0.42630968681000136</v>
      </c>
      <c r="J185" s="40">
        <f t="shared" si="187"/>
        <v>0.42630968681000136</v>
      </c>
      <c r="K185" s="40" t="str">
        <f t="shared" si="187"/>
        <v>-</v>
      </c>
      <c r="L185" s="41" t="str">
        <f t="shared" si="214"/>
        <v>HUYỆN VŨ QUANG</v>
      </c>
      <c r="M185" s="41" t="s">
        <v>18</v>
      </c>
      <c r="N185" s="43"/>
    </row>
    <row r="186" spans="1:14" s="44" customFormat="1" ht="18.75" customHeight="1" x14ac:dyDescent="0.45">
      <c r="A186" s="37" t="s">
        <v>10</v>
      </c>
      <c r="B186" s="38" t="s">
        <v>12</v>
      </c>
      <c r="C186" s="39">
        <f t="shared" si="222"/>
        <v>969</v>
      </c>
      <c r="D186" s="39">
        <v>969</v>
      </c>
      <c r="E186" s="39">
        <v>0</v>
      </c>
      <c r="F186" s="39">
        <f t="shared" si="223"/>
        <v>41</v>
      </c>
      <c r="G186" s="39">
        <v>41</v>
      </c>
      <c r="H186" s="39">
        <v>0</v>
      </c>
      <c r="I186" s="40">
        <f t="shared" si="187"/>
        <v>4.2311661506707947E-2</v>
      </c>
      <c r="J186" s="40">
        <f t="shared" si="187"/>
        <v>4.2311661506707947E-2</v>
      </c>
      <c r="K186" s="40" t="str">
        <f t="shared" si="187"/>
        <v>-</v>
      </c>
      <c r="L186" s="41" t="str">
        <f t="shared" si="214"/>
        <v>HUYỆN VŨ QUANG</v>
      </c>
      <c r="M186" s="41" t="s">
        <v>18</v>
      </c>
      <c r="N186" s="43"/>
    </row>
    <row r="187" spans="1:14" s="51" customFormat="1" ht="18.75" customHeight="1" x14ac:dyDescent="0.45">
      <c r="A187" s="45"/>
      <c r="B187" s="45" t="s">
        <v>35</v>
      </c>
      <c r="C187" s="47">
        <f>SUM(C188:C189)</f>
        <v>14432.08</v>
      </c>
      <c r="D187" s="47">
        <f t="shared" ref="D187:H187" si="224">SUM(D188:D189)</f>
        <v>14087.08</v>
      </c>
      <c r="E187" s="47">
        <f t="shared" si="224"/>
        <v>345</v>
      </c>
      <c r="F187" s="47">
        <f t="shared" si="224"/>
        <v>1650.07</v>
      </c>
      <c r="G187" s="47">
        <f t="shared" si="224"/>
        <v>1650.07</v>
      </c>
      <c r="H187" s="47">
        <f t="shared" si="224"/>
        <v>0</v>
      </c>
      <c r="I187" s="48">
        <f t="shared" si="187"/>
        <v>0.11433348484764497</v>
      </c>
      <c r="J187" s="48">
        <f t="shared" si="187"/>
        <v>0.1171335720390599</v>
      </c>
      <c r="K187" s="48">
        <f t="shared" si="187"/>
        <v>0</v>
      </c>
      <c r="L187" s="49" t="str">
        <f>+B187</f>
        <v>HUYỆN LỘC HÀ</v>
      </c>
      <c r="M187" s="52"/>
      <c r="N187" s="50"/>
    </row>
    <row r="188" spans="1:14" s="44" customFormat="1" ht="18.75" customHeight="1" x14ac:dyDescent="0.45">
      <c r="A188" s="37" t="s">
        <v>10</v>
      </c>
      <c r="B188" s="38" t="s">
        <v>11</v>
      </c>
      <c r="C188" s="39">
        <f>SUM(D188:E188)</f>
        <v>7923.08</v>
      </c>
      <c r="D188" s="39">
        <f>D191+D194+D197</f>
        <v>7923.08</v>
      </c>
      <c r="E188" s="39">
        <f t="shared" ref="E188:E189" si="225">E191+E194+E197</f>
        <v>0</v>
      </c>
      <c r="F188" s="39">
        <f t="shared" ref="F188:F189" si="226">SUM(G188:H188)</f>
        <v>1650.07</v>
      </c>
      <c r="G188" s="39">
        <f t="shared" ref="G188:H189" si="227">G191+G194+G197</f>
        <v>1650.07</v>
      </c>
      <c r="H188" s="39">
        <f t="shared" si="227"/>
        <v>0</v>
      </c>
      <c r="I188" s="40">
        <f t="shared" si="187"/>
        <v>0.20826118125779369</v>
      </c>
      <c r="J188" s="40">
        <f t="shared" si="187"/>
        <v>0.20826118125779369</v>
      </c>
      <c r="K188" s="40" t="str">
        <f t="shared" si="187"/>
        <v>-</v>
      </c>
      <c r="L188" s="41" t="str">
        <f>+L187</f>
        <v>HUYỆN LỘC HÀ</v>
      </c>
      <c r="M188" s="42"/>
      <c r="N188" s="43"/>
    </row>
    <row r="189" spans="1:14" s="44" customFormat="1" ht="18.75" customHeight="1" x14ac:dyDescent="0.45">
      <c r="A189" s="37" t="s">
        <v>10</v>
      </c>
      <c r="B189" s="38" t="s">
        <v>12</v>
      </c>
      <c r="C189" s="39">
        <f>SUM(D189:E189)</f>
        <v>6509</v>
      </c>
      <c r="D189" s="39">
        <f>D192+D195+D198</f>
        <v>6164</v>
      </c>
      <c r="E189" s="39">
        <f t="shared" si="225"/>
        <v>345</v>
      </c>
      <c r="F189" s="39">
        <f t="shared" si="226"/>
        <v>0</v>
      </c>
      <c r="G189" s="39">
        <f t="shared" si="227"/>
        <v>0</v>
      </c>
      <c r="H189" s="39">
        <f t="shared" si="227"/>
        <v>0</v>
      </c>
      <c r="I189" s="40">
        <f t="shared" si="187"/>
        <v>0</v>
      </c>
      <c r="J189" s="40">
        <f t="shared" si="187"/>
        <v>0</v>
      </c>
      <c r="K189" s="40">
        <f t="shared" si="187"/>
        <v>0</v>
      </c>
      <c r="L189" s="41" t="str">
        <f t="shared" ref="L189:L198" si="228">+L188</f>
        <v>HUYỆN LỘC HÀ</v>
      </c>
      <c r="M189" s="42"/>
      <c r="N189" s="43"/>
    </row>
    <row r="190" spans="1:14" s="51" customFormat="1" ht="27" customHeight="1" x14ac:dyDescent="0.45">
      <c r="A190" s="45">
        <v>1</v>
      </c>
      <c r="B190" s="46" t="s">
        <v>13</v>
      </c>
      <c r="C190" s="47">
        <f>SUM(C191:C192)</f>
        <v>0</v>
      </c>
      <c r="D190" s="47">
        <f t="shared" ref="D190:H190" si="229">SUM(D191:D192)</f>
        <v>0</v>
      </c>
      <c r="E190" s="47">
        <f t="shared" si="229"/>
        <v>0</v>
      </c>
      <c r="F190" s="47">
        <f t="shared" si="229"/>
        <v>0</v>
      </c>
      <c r="G190" s="47">
        <f t="shared" si="229"/>
        <v>0</v>
      </c>
      <c r="H190" s="47">
        <f t="shared" si="229"/>
        <v>0</v>
      </c>
      <c r="I190" s="48" t="str">
        <f t="shared" si="187"/>
        <v>-</v>
      </c>
      <c r="J190" s="48" t="str">
        <f t="shared" si="187"/>
        <v>-</v>
      </c>
      <c r="K190" s="48" t="str">
        <f t="shared" si="187"/>
        <v>-</v>
      </c>
      <c r="L190" s="49" t="str">
        <f t="shared" si="228"/>
        <v>HUYỆN LỘC HÀ</v>
      </c>
      <c r="M190" s="49" t="s">
        <v>14</v>
      </c>
      <c r="N190" s="50"/>
    </row>
    <row r="191" spans="1:14" s="44" customFormat="1" ht="18.75" customHeight="1" x14ac:dyDescent="0.45">
      <c r="A191" s="37" t="s">
        <v>10</v>
      </c>
      <c r="B191" s="38" t="s">
        <v>11</v>
      </c>
      <c r="C191" s="39">
        <f t="shared" ref="C191:C192" si="230">SUM(D191:E191)</f>
        <v>0</v>
      </c>
      <c r="D191" s="39"/>
      <c r="E191" s="39"/>
      <c r="F191" s="39">
        <f t="shared" ref="F191:F192" si="231">SUM(G191:H191)</f>
        <v>0</v>
      </c>
      <c r="G191" s="39"/>
      <c r="H191" s="39"/>
      <c r="I191" s="40" t="str">
        <f t="shared" si="187"/>
        <v>-</v>
      </c>
      <c r="J191" s="40" t="str">
        <f t="shared" si="187"/>
        <v>-</v>
      </c>
      <c r="K191" s="40" t="str">
        <f t="shared" si="187"/>
        <v>-</v>
      </c>
      <c r="L191" s="41" t="str">
        <f t="shared" si="228"/>
        <v>HUYỆN LỘC HÀ</v>
      </c>
      <c r="M191" s="41" t="s">
        <v>14</v>
      </c>
      <c r="N191" s="43"/>
    </row>
    <row r="192" spans="1:14" s="44" customFormat="1" ht="18.75" customHeight="1" x14ac:dyDescent="0.45">
      <c r="A192" s="37" t="s">
        <v>10</v>
      </c>
      <c r="B192" s="38" t="s">
        <v>12</v>
      </c>
      <c r="C192" s="39">
        <f t="shared" si="230"/>
        <v>0</v>
      </c>
      <c r="D192" s="39"/>
      <c r="E192" s="39"/>
      <c r="F192" s="39">
        <f t="shared" si="231"/>
        <v>0</v>
      </c>
      <c r="G192" s="39"/>
      <c r="H192" s="39"/>
      <c r="I192" s="40" t="str">
        <f t="shared" si="187"/>
        <v>-</v>
      </c>
      <c r="J192" s="40" t="str">
        <f t="shared" si="187"/>
        <v>-</v>
      </c>
      <c r="K192" s="40" t="str">
        <f t="shared" si="187"/>
        <v>-</v>
      </c>
      <c r="L192" s="41" t="str">
        <f t="shared" si="228"/>
        <v>HUYỆN LỘC HÀ</v>
      </c>
      <c r="M192" s="41" t="s">
        <v>14</v>
      </c>
      <c r="N192" s="43"/>
    </row>
    <row r="193" spans="1:14" s="51" customFormat="1" ht="18.75" customHeight="1" x14ac:dyDescent="0.45">
      <c r="A193" s="45">
        <v>2</v>
      </c>
      <c r="B193" s="46" t="s">
        <v>15</v>
      </c>
      <c r="C193" s="47">
        <f>SUM(C194:C195)</f>
        <v>5290</v>
      </c>
      <c r="D193" s="47">
        <f t="shared" ref="D193:H193" si="232">SUM(D194:D195)</f>
        <v>4945</v>
      </c>
      <c r="E193" s="47">
        <f t="shared" si="232"/>
        <v>345</v>
      </c>
      <c r="F193" s="47">
        <f t="shared" si="232"/>
        <v>0</v>
      </c>
      <c r="G193" s="47">
        <f t="shared" si="232"/>
        <v>0</v>
      </c>
      <c r="H193" s="47">
        <f t="shared" si="232"/>
        <v>0</v>
      </c>
      <c r="I193" s="48">
        <f t="shared" si="187"/>
        <v>0</v>
      </c>
      <c r="J193" s="48">
        <f t="shared" si="187"/>
        <v>0</v>
      </c>
      <c r="K193" s="48">
        <f t="shared" si="187"/>
        <v>0</v>
      </c>
      <c r="L193" s="49" t="str">
        <f t="shared" si="228"/>
        <v>HUYỆN LỘC HÀ</v>
      </c>
      <c r="M193" s="49" t="s">
        <v>16</v>
      </c>
      <c r="N193" s="50"/>
    </row>
    <row r="194" spans="1:14" s="44" customFormat="1" ht="18.75" customHeight="1" x14ac:dyDescent="0.45">
      <c r="A194" s="37" t="s">
        <v>10</v>
      </c>
      <c r="B194" s="38" t="s">
        <v>11</v>
      </c>
      <c r="C194" s="39">
        <f t="shared" ref="C194:C195" si="233">SUM(D194:E194)</f>
        <v>0</v>
      </c>
      <c r="D194" s="39">
        <v>0</v>
      </c>
      <c r="E194" s="39">
        <v>0</v>
      </c>
      <c r="F194" s="39">
        <f t="shared" ref="F194:F195" si="234">SUM(G194:H194)</f>
        <v>0</v>
      </c>
      <c r="G194" s="39">
        <v>0</v>
      </c>
      <c r="H194" s="39">
        <v>0</v>
      </c>
      <c r="I194" s="40" t="str">
        <f t="shared" si="187"/>
        <v>-</v>
      </c>
      <c r="J194" s="40" t="str">
        <f t="shared" si="187"/>
        <v>-</v>
      </c>
      <c r="K194" s="40" t="str">
        <f t="shared" si="187"/>
        <v>-</v>
      </c>
      <c r="L194" s="41" t="str">
        <f t="shared" si="228"/>
        <v>HUYỆN LỘC HÀ</v>
      </c>
      <c r="M194" s="41" t="s">
        <v>16</v>
      </c>
      <c r="N194" s="43"/>
    </row>
    <row r="195" spans="1:14" s="44" customFormat="1" ht="18.75" customHeight="1" x14ac:dyDescent="0.45">
      <c r="A195" s="37" t="s">
        <v>10</v>
      </c>
      <c r="B195" s="38" t="s">
        <v>12</v>
      </c>
      <c r="C195" s="39">
        <f t="shared" si="233"/>
        <v>5290</v>
      </c>
      <c r="D195" s="39">
        <v>4945</v>
      </c>
      <c r="E195" s="39">
        <v>345</v>
      </c>
      <c r="F195" s="39">
        <f t="shared" si="234"/>
        <v>0</v>
      </c>
      <c r="G195" s="39">
        <v>0</v>
      </c>
      <c r="H195" s="39">
        <v>0</v>
      </c>
      <c r="I195" s="40">
        <f t="shared" si="187"/>
        <v>0</v>
      </c>
      <c r="J195" s="40">
        <f t="shared" si="187"/>
        <v>0</v>
      </c>
      <c r="K195" s="40">
        <f t="shared" si="187"/>
        <v>0</v>
      </c>
      <c r="L195" s="41" t="str">
        <f t="shared" si="228"/>
        <v>HUYỆN LỘC HÀ</v>
      </c>
      <c r="M195" s="41" t="s">
        <v>16</v>
      </c>
      <c r="N195" s="43"/>
    </row>
    <row r="196" spans="1:14" s="51" customFormat="1" ht="18.75" customHeight="1" x14ac:dyDescent="0.45">
      <c r="A196" s="45">
        <v>3</v>
      </c>
      <c r="B196" s="46" t="s">
        <v>17</v>
      </c>
      <c r="C196" s="47">
        <f>SUM(C197:C198)</f>
        <v>9142.08</v>
      </c>
      <c r="D196" s="47">
        <f t="shared" ref="D196:H196" si="235">SUM(D197:D198)</f>
        <v>9142.08</v>
      </c>
      <c r="E196" s="47">
        <f t="shared" si="235"/>
        <v>0</v>
      </c>
      <c r="F196" s="47">
        <f t="shared" si="235"/>
        <v>1650.07</v>
      </c>
      <c r="G196" s="47">
        <f t="shared" si="235"/>
        <v>1650.07</v>
      </c>
      <c r="H196" s="47">
        <f t="shared" si="235"/>
        <v>0</v>
      </c>
      <c r="I196" s="48">
        <f t="shared" si="187"/>
        <v>0.18049174804858412</v>
      </c>
      <c r="J196" s="48">
        <f t="shared" si="187"/>
        <v>0.18049174804858412</v>
      </c>
      <c r="K196" s="48" t="str">
        <f t="shared" si="187"/>
        <v>-</v>
      </c>
      <c r="L196" s="49" t="str">
        <f t="shared" si="228"/>
        <v>HUYỆN LỘC HÀ</v>
      </c>
      <c r="M196" s="49" t="s">
        <v>18</v>
      </c>
      <c r="N196" s="50"/>
    </row>
    <row r="197" spans="1:14" s="44" customFormat="1" ht="18.75" customHeight="1" x14ac:dyDescent="0.45">
      <c r="A197" s="37" t="s">
        <v>10</v>
      </c>
      <c r="B197" s="38" t="s">
        <v>11</v>
      </c>
      <c r="C197" s="39">
        <f t="shared" ref="C197:C198" si="236">SUM(D197:E197)</f>
        <v>7923.08</v>
      </c>
      <c r="D197" s="39">
        <v>7923.08</v>
      </c>
      <c r="E197" s="39">
        <v>0</v>
      </c>
      <c r="F197" s="39">
        <f t="shared" ref="F197:F198" si="237">SUM(G197:H197)</f>
        <v>1650.07</v>
      </c>
      <c r="G197" s="39">
        <v>1650.07</v>
      </c>
      <c r="H197" s="39">
        <v>0</v>
      </c>
      <c r="I197" s="40">
        <f t="shared" si="187"/>
        <v>0.20826118125779369</v>
      </c>
      <c r="J197" s="40">
        <f t="shared" si="187"/>
        <v>0.20826118125779369</v>
      </c>
      <c r="K197" s="40" t="str">
        <f t="shared" si="187"/>
        <v>-</v>
      </c>
      <c r="L197" s="41" t="str">
        <f t="shared" si="228"/>
        <v>HUYỆN LỘC HÀ</v>
      </c>
      <c r="M197" s="41" t="s">
        <v>18</v>
      </c>
      <c r="N197" s="43"/>
    </row>
    <row r="198" spans="1:14" s="44" customFormat="1" ht="18.75" customHeight="1" x14ac:dyDescent="0.45">
      <c r="A198" s="37" t="s">
        <v>10</v>
      </c>
      <c r="B198" s="38" t="s">
        <v>12</v>
      </c>
      <c r="C198" s="39">
        <f t="shared" si="236"/>
        <v>1219</v>
      </c>
      <c r="D198" s="39">
        <v>1219</v>
      </c>
      <c r="E198" s="39">
        <v>0</v>
      </c>
      <c r="F198" s="39">
        <f t="shared" si="237"/>
        <v>0</v>
      </c>
      <c r="G198" s="39">
        <v>0</v>
      </c>
      <c r="H198" s="39">
        <v>0</v>
      </c>
      <c r="I198" s="40">
        <f t="shared" si="187"/>
        <v>0</v>
      </c>
      <c r="J198" s="40">
        <f t="shared" si="187"/>
        <v>0</v>
      </c>
      <c r="K198" s="40" t="str">
        <f t="shared" si="187"/>
        <v>-</v>
      </c>
      <c r="L198" s="41" t="str">
        <f t="shared" si="228"/>
        <v>HUYỆN LỘC HÀ</v>
      </c>
      <c r="M198" s="41" t="s">
        <v>18</v>
      </c>
      <c r="N198" s="43"/>
    </row>
    <row r="199" spans="1:14" s="20" customFormat="1" ht="18.75" customHeight="1" x14ac:dyDescent="0.45">
      <c r="A199" s="14" t="s">
        <v>36</v>
      </c>
      <c r="B199" s="14" t="s">
        <v>37</v>
      </c>
      <c r="C199" s="15">
        <f>SUM(C200:C201)</f>
        <v>90953</v>
      </c>
      <c r="D199" s="15">
        <f t="shared" ref="D199:H199" si="238">SUM(D200:D201)</f>
        <v>90953</v>
      </c>
      <c r="E199" s="15">
        <f t="shared" si="238"/>
        <v>0</v>
      </c>
      <c r="F199" s="15">
        <f t="shared" si="238"/>
        <v>0</v>
      </c>
      <c r="G199" s="15">
        <f t="shared" si="238"/>
        <v>0</v>
      </c>
      <c r="H199" s="15">
        <f t="shared" si="238"/>
        <v>0</v>
      </c>
      <c r="I199" s="32">
        <f t="shared" si="187"/>
        <v>0</v>
      </c>
      <c r="J199" s="32">
        <f t="shared" si="187"/>
        <v>0</v>
      </c>
      <c r="K199" s="32" t="str">
        <f t="shared" si="187"/>
        <v>-</v>
      </c>
      <c r="L199" s="17" t="str">
        <f>+B199</f>
        <v>CHƯA PHÂN BỔ CHI TIẾT</v>
      </c>
      <c r="M199" s="18"/>
      <c r="N199" s="19">
        <f>+C199/C7</f>
        <v>0.23407529795683069</v>
      </c>
    </row>
    <row r="200" spans="1:14" s="28" customFormat="1" ht="18.75" customHeight="1" x14ac:dyDescent="0.45">
      <c r="A200" s="21" t="s">
        <v>10</v>
      </c>
      <c r="B200" s="22" t="s">
        <v>11</v>
      </c>
      <c r="C200" s="23">
        <f>SUM(D200:E200)</f>
        <v>53746</v>
      </c>
      <c r="D200" s="23">
        <f>D203+D206+D209</f>
        <v>53746</v>
      </c>
      <c r="E200" s="23">
        <f t="shared" ref="E200:E201" si="239">E203+E206+E209</f>
        <v>0</v>
      </c>
      <c r="F200" s="23">
        <f t="shared" ref="F200:F201" si="240">SUM(G200:H200)</f>
        <v>0</v>
      </c>
      <c r="G200" s="23">
        <f t="shared" ref="G200:H201" si="241">G203+G206+G209</f>
        <v>0</v>
      </c>
      <c r="H200" s="23">
        <f t="shared" si="241"/>
        <v>0</v>
      </c>
      <c r="I200" s="24">
        <f t="shared" si="187"/>
        <v>0</v>
      </c>
      <c r="J200" s="24">
        <f t="shared" si="187"/>
        <v>0</v>
      </c>
      <c r="K200" s="24" t="str">
        <f t="shared" si="187"/>
        <v>-</v>
      </c>
      <c r="L200" s="25" t="str">
        <f>+L199</f>
        <v>CHƯA PHÂN BỔ CHI TIẾT</v>
      </c>
      <c r="M200" s="26"/>
      <c r="N200" s="27"/>
    </row>
    <row r="201" spans="1:14" s="28" customFormat="1" ht="18.75" customHeight="1" x14ac:dyDescent="0.45">
      <c r="A201" s="21" t="s">
        <v>10</v>
      </c>
      <c r="B201" s="22" t="s">
        <v>12</v>
      </c>
      <c r="C201" s="23">
        <f>SUM(D201:E201)</f>
        <v>37207</v>
      </c>
      <c r="D201" s="23">
        <f>D204+D207+D210</f>
        <v>37207</v>
      </c>
      <c r="E201" s="23">
        <f t="shared" si="239"/>
        <v>0</v>
      </c>
      <c r="F201" s="23">
        <f t="shared" si="240"/>
        <v>0</v>
      </c>
      <c r="G201" s="23">
        <f t="shared" si="241"/>
        <v>0</v>
      </c>
      <c r="H201" s="23">
        <f t="shared" si="241"/>
        <v>0</v>
      </c>
      <c r="I201" s="24">
        <f t="shared" si="187"/>
        <v>0</v>
      </c>
      <c r="J201" s="24">
        <f t="shared" si="187"/>
        <v>0</v>
      </c>
      <c r="K201" s="24" t="str">
        <f t="shared" si="187"/>
        <v>-</v>
      </c>
      <c r="L201" s="25" t="str">
        <f t="shared" ref="L201:L210" si="242">+L200</f>
        <v>CHƯA PHÂN BỔ CHI TIẾT</v>
      </c>
      <c r="M201" s="26"/>
      <c r="N201" s="27"/>
    </row>
    <row r="202" spans="1:14" s="35" customFormat="1" ht="27" customHeight="1" x14ac:dyDescent="0.45">
      <c r="A202" s="29">
        <v>1</v>
      </c>
      <c r="B202" s="30" t="s">
        <v>13</v>
      </c>
      <c r="C202" s="31">
        <f>SUM(C203:C204)</f>
        <v>4487</v>
      </c>
      <c r="D202" s="31">
        <f t="shared" ref="D202:H202" si="243">SUM(D203:D204)</f>
        <v>4487</v>
      </c>
      <c r="E202" s="31">
        <f t="shared" si="243"/>
        <v>0</v>
      </c>
      <c r="F202" s="31">
        <f t="shared" si="243"/>
        <v>0</v>
      </c>
      <c r="G202" s="31">
        <f t="shared" si="243"/>
        <v>0</v>
      </c>
      <c r="H202" s="31">
        <f t="shared" si="243"/>
        <v>0</v>
      </c>
      <c r="I202" s="32">
        <f t="shared" si="187"/>
        <v>0</v>
      </c>
      <c r="J202" s="32">
        <f t="shared" si="187"/>
        <v>0</v>
      </c>
      <c r="K202" s="32" t="str">
        <f t="shared" si="187"/>
        <v>-</v>
      </c>
      <c r="L202" s="33" t="str">
        <f t="shared" si="242"/>
        <v>CHƯA PHÂN BỔ CHI TIẾT</v>
      </c>
      <c r="M202" s="33" t="s">
        <v>14</v>
      </c>
      <c r="N202" s="34">
        <f>+C202/C10</f>
        <v>0.29513911727948433</v>
      </c>
    </row>
    <row r="203" spans="1:14" s="28" customFormat="1" ht="18.75" customHeight="1" x14ac:dyDescent="0.45">
      <c r="A203" s="21" t="s">
        <v>10</v>
      </c>
      <c r="B203" s="22" t="s">
        <v>11</v>
      </c>
      <c r="C203" s="23">
        <f t="shared" ref="C203:C204" si="244">SUM(D203:E203)</f>
        <v>0</v>
      </c>
      <c r="D203" s="23"/>
      <c r="E203" s="23"/>
      <c r="F203" s="23">
        <f t="shared" ref="F203:F204" si="245">SUM(G203:H203)</f>
        <v>0</v>
      </c>
      <c r="G203" s="23"/>
      <c r="H203" s="23"/>
      <c r="I203" s="24" t="str">
        <f t="shared" si="187"/>
        <v>-</v>
      </c>
      <c r="J203" s="24" t="str">
        <f t="shared" si="187"/>
        <v>-</v>
      </c>
      <c r="K203" s="24" t="str">
        <f t="shared" si="187"/>
        <v>-</v>
      </c>
      <c r="L203" s="25" t="str">
        <f t="shared" si="242"/>
        <v>CHƯA PHÂN BỔ CHI TIẾT</v>
      </c>
      <c r="M203" s="25" t="s">
        <v>14</v>
      </c>
      <c r="N203" s="27"/>
    </row>
    <row r="204" spans="1:14" s="28" customFormat="1" ht="18.75" customHeight="1" x14ac:dyDescent="0.45">
      <c r="A204" s="21" t="s">
        <v>10</v>
      </c>
      <c r="B204" s="22" t="s">
        <v>12</v>
      </c>
      <c r="C204" s="23">
        <f t="shared" si="244"/>
        <v>4487</v>
      </c>
      <c r="D204" s="23">
        <v>4487</v>
      </c>
      <c r="E204" s="23"/>
      <c r="F204" s="23">
        <f t="shared" si="245"/>
        <v>0</v>
      </c>
      <c r="G204" s="23"/>
      <c r="H204" s="23"/>
      <c r="I204" s="24">
        <f t="shared" si="187"/>
        <v>0</v>
      </c>
      <c r="J204" s="24">
        <f t="shared" si="187"/>
        <v>0</v>
      </c>
      <c r="K204" s="24" t="str">
        <f t="shared" si="187"/>
        <v>-</v>
      </c>
      <c r="L204" s="25" t="str">
        <f t="shared" si="242"/>
        <v>CHƯA PHÂN BỔ CHI TIẾT</v>
      </c>
      <c r="M204" s="25" t="s">
        <v>14</v>
      </c>
      <c r="N204" s="27"/>
    </row>
    <row r="205" spans="1:14" s="35" customFormat="1" ht="18.75" customHeight="1" x14ac:dyDescent="0.45">
      <c r="A205" s="29">
        <v>2</v>
      </c>
      <c r="B205" s="30" t="s">
        <v>15</v>
      </c>
      <c r="C205" s="31">
        <f>SUM(C206:C207)</f>
        <v>3656</v>
      </c>
      <c r="D205" s="31">
        <f t="shared" ref="D205:H205" si="246">SUM(D206:D207)</f>
        <v>3656</v>
      </c>
      <c r="E205" s="31">
        <f t="shared" si="246"/>
        <v>0</v>
      </c>
      <c r="F205" s="31">
        <f t="shared" si="246"/>
        <v>0</v>
      </c>
      <c r="G205" s="31">
        <f t="shared" si="246"/>
        <v>0</v>
      </c>
      <c r="H205" s="31">
        <f t="shared" si="246"/>
        <v>0</v>
      </c>
      <c r="I205" s="32">
        <f t="shared" si="187"/>
        <v>0</v>
      </c>
      <c r="J205" s="32">
        <f t="shared" si="187"/>
        <v>0</v>
      </c>
      <c r="K205" s="32" t="str">
        <f t="shared" si="187"/>
        <v>-</v>
      </c>
      <c r="L205" s="33" t="str">
        <f t="shared" si="242"/>
        <v>CHƯA PHÂN BỔ CHI TIẾT</v>
      </c>
      <c r="M205" s="33" t="s">
        <v>16</v>
      </c>
      <c r="N205" s="34">
        <f>+C205/C13</f>
        <v>4.331394315637329E-2</v>
      </c>
    </row>
    <row r="206" spans="1:14" s="28" customFormat="1" ht="18.75" customHeight="1" x14ac:dyDescent="0.45">
      <c r="A206" s="21" t="s">
        <v>10</v>
      </c>
      <c r="B206" s="22" t="s">
        <v>11</v>
      </c>
      <c r="C206" s="23">
        <f t="shared" ref="C206:C207" si="247">SUM(D206:E206)</f>
        <v>3656</v>
      </c>
      <c r="D206" s="23">
        <v>3656</v>
      </c>
      <c r="E206" s="23"/>
      <c r="F206" s="23">
        <f t="shared" ref="F206:F207" si="248">SUM(G206:H206)</f>
        <v>0</v>
      </c>
      <c r="G206" s="23"/>
      <c r="H206" s="23"/>
      <c r="I206" s="24">
        <f t="shared" si="187"/>
        <v>0</v>
      </c>
      <c r="J206" s="24">
        <f t="shared" si="187"/>
        <v>0</v>
      </c>
      <c r="K206" s="24" t="str">
        <f t="shared" si="187"/>
        <v>-</v>
      </c>
      <c r="L206" s="25" t="str">
        <f t="shared" si="242"/>
        <v>CHƯA PHÂN BỔ CHI TIẾT</v>
      </c>
      <c r="M206" s="25" t="s">
        <v>16</v>
      </c>
      <c r="N206" s="27"/>
    </row>
    <row r="207" spans="1:14" s="28" customFormat="1" ht="18.75" customHeight="1" x14ac:dyDescent="0.45">
      <c r="A207" s="21" t="s">
        <v>10</v>
      </c>
      <c r="B207" s="22" t="s">
        <v>12</v>
      </c>
      <c r="C207" s="23">
        <f t="shared" si="247"/>
        <v>0</v>
      </c>
      <c r="D207" s="23"/>
      <c r="E207" s="23"/>
      <c r="F207" s="23">
        <f t="shared" si="248"/>
        <v>0</v>
      </c>
      <c r="G207" s="23"/>
      <c r="H207" s="23"/>
      <c r="I207" s="24" t="str">
        <f t="shared" si="187"/>
        <v>-</v>
      </c>
      <c r="J207" s="24" t="str">
        <f t="shared" si="187"/>
        <v>-</v>
      </c>
      <c r="K207" s="24" t="str">
        <f t="shared" si="187"/>
        <v>-</v>
      </c>
      <c r="L207" s="25" t="str">
        <f t="shared" si="242"/>
        <v>CHƯA PHÂN BỔ CHI TIẾT</v>
      </c>
      <c r="M207" s="25" t="s">
        <v>16</v>
      </c>
      <c r="N207" s="27"/>
    </row>
    <row r="208" spans="1:14" s="35" customFormat="1" ht="18.75" customHeight="1" x14ac:dyDescent="0.45">
      <c r="A208" s="29">
        <v>3</v>
      </c>
      <c r="B208" s="30" t="s">
        <v>17</v>
      </c>
      <c r="C208" s="31">
        <f>SUM(C209:C210)</f>
        <v>82810</v>
      </c>
      <c r="D208" s="31">
        <f t="shared" ref="D208:H208" si="249">SUM(D209:D210)</f>
        <v>82810</v>
      </c>
      <c r="E208" s="31">
        <f t="shared" si="249"/>
        <v>0</v>
      </c>
      <c r="F208" s="31">
        <f t="shared" si="249"/>
        <v>0</v>
      </c>
      <c r="G208" s="31">
        <f t="shared" si="249"/>
        <v>0</v>
      </c>
      <c r="H208" s="31">
        <f t="shared" si="249"/>
        <v>0</v>
      </c>
      <c r="I208" s="32">
        <f t="shared" si="187"/>
        <v>0</v>
      </c>
      <c r="J208" s="32">
        <f t="shared" si="187"/>
        <v>0</v>
      </c>
      <c r="K208" s="32" t="str">
        <f t="shared" si="187"/>
        <v>-</v>
      </c>
      <c r="L208" s="33" t="str">
        <f t="shared" si="242"/>
        <v>CHƯA PHÂN BỔ CHI TIẾT</v>
      </c>
      <c r="M208" s="33" t="s">
        <v>18</v>
      </c>
      <c r="N208" s="34">
        <f>+C208/C16</f>
        <v>0.28658639986433782</v>
      </c>
    </row>
    <row r="209" spans="1:14" s="28" customFormat="1" ht="18.75" customHeight="1" x14ac:dyDescent="0.45">
      <c r="A209" s="21" t="s">
        <v>10</v>
      </c>
      <c r="B209" s="22" t="s">
        <v>11</v>
      </c>
      <c r="C209" s="23">
        <f t="shared" ref="C209:C210" si="250">SUM(D209:E209)</f>
        <v>50090</v>
      </c>
      <c r="D209" s="23">
        <v>50090</v>
      </c>
      <c r="E209" s="23"/>
      <c r="F209" s="23">
        <f t="shared" ref="F209:F210" si="251">SUM(G209:H209)</f>
        <v>0</v>
      </c>
      <c r="G209" s="23"/>
      <c r="H209" s="23"/>
      <c r="I209" s="24">
        <f t="shared" si="187"/>
        <v>0</v>
      </c>
      <c r="J209" s="24">
        <f t="shared" si="187"/>
        <v>0</v>
      </c>
      <c r="K209" s="24" t="str">
        <f t="shared" si="187"/>
        <v>-</v>
      </c>
      <c r="L209" s="25" t="str">
        <f t="shared" si="242"/>
        <v>CHƯA PHÂN BỔ CHI TIẾT</v>
      </c>
      <c r="M209" s="25" t="s">
        <v>18</v>
      </c>
      <c r="N209" s="27"/>
    </row>
    <row r="210" spans="1:14" s="28" customFormat="1" ht="18.75" customHeight="1" x14ac:dyDescent="0.45">
      <c r="A210" s="21" t="s">
        <v>10</v>
      </c>
      <c r="B210" s="22" t="s">
        <v>12</v>
      </c>
      <c r="C210" s="23">
        <f t="shared" si="250"/>
        <v>32720</v>
      </c>
      <c r="D210" s="23">
        <v>32720</v>
      </c>
      <c r="E210" s="23"/>
      <c r="F210" s="23">
        <f t="shared" si="251"/>
        <v>0</v>
      </c>
      <c r="G210" s="23"/>
      <c r="H210" s="23"/>
      <c r="I210" s="24">
        <f t="shared" si="187"/>
        <v>0</v>
      </c>
      <c r="J210" s="24">
        <f t="shared" si="187"/>
        <v>0</v>
      </c>
      <c r="K210" s="24" t="str">
        <f t="shared" si="187"/>
        <v>-</v>
      </c>
      <c r="L210" s="25" t="str">
        <f t="shared" si="242"/>
        <v>CHƯA PHÂN BỔ CHI TIẾT</v>
      </c>
      <c r="M210" s="25" t="s">
        <v>18</v>
      </c>
      <c r="N210" s="27"/>
    </row>
  </sheetData>
  <autoFilter ref="A6:M210"/>
  <mergeCells count="10">
    <mergeCell ref="A2:K2"/>
    <mergeCell ref="A3:K3"/>
    <mergeCell ref="A5:A6"/>
    <mergeCell ref="B5:B6"/>
    <mergeCell ref="C5:C6"/>
    <mergeCell ref="D5:E5"/>
    <mergeCell ref="F5:F6"/>
    <mergeCell ref="G5:H5"/>
    <mergeCell ref="I5:I6"/>
    <mergeCell ref="J5:K5"/>
  </mergeCells>
  <pageMargins left="0.74" right="0.25" top="0.5" bottom="0.5" header="0.25" footer="0.25"/>
  <pageSetup paperSize="9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NĂM 2022</vt:lpstr>
      <vt:lpstr>NĂM 2023</vt:lpstr>
      <vt:lpstr>'NĂM 2022'!Print_Titles</vt:lpstr>
      <vt:lpstr>'NĂM 2023'!Print_Titles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BICH HUE</cp:lastModifiedBy>
  <dcterms:created xsi:type="dcterms:W3CDTF">2023-08-14T02:06:27Z</dcterms:created>
  <dcterms:modified xsi:type="dcterms:W3CDTF">2023-08-21T02:59:47Z</dcterms:modified>
</cp:coreProperties>
</file>